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8385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<sst xmlns="http://schemas.openxmlformats.org/spreadsheetml/2006/main" count="244" uniqueCount="200">
  <si>
    <r>
      <t>　　　　　 　正  味  財  産  増  減  計  算  書  　　</t>
    </r>
    <r>
      <rPr>
        <b/>
        <sz val="11"/>
        <rFont val="ＭＳ Ｐゴシック"/>
        <family val="3"/>
      </rPr>
      <t>（本　 部）　</t>
    </r>
    <r>
      <rPr>
        <b/>
        <sz val="12"/>
        <rFont val="ＭＳ Ｐゴシック"/>
        <family val="3"/>
      </rPr>
      <t xml:space="preserve">　        </t>
    </r>
  </si>
  <si>
    <t>平成21年１月１日から平成21年１２月３１日まで</t>
  </si>
  <si>
    <t>NO　１</t>
  </si>
  <si>
    <t>(単位：円）</t>
  </si>
  <si>
    <t>科　　　　　　　　目</t>
  </si>
  <si>
    <t>一般会計</t>
  </si>
  <si>
    <t>特別会計</t>
  </si>
  <si>
    <t>合　　　　　　　　　　　計</t>
  </si>
  <si>
    <t>当年度</t>
  </si>
  <si>
    <t>前年度</t>
  </si>
  <si>
    <t>増　減</t>
  </si>
  <si>
    <t>Ⅰ．一般正味財産増減の部</t>
  </si>
  <si>
    <t>　１．経常増減の部</t>
  </si>
  <si>
    <t>　（１）　経常収益</t>
  </si>
  <si>
    <t>　　①特定資産運用益</t>
  </si>
  <si>
    <t>　　　　 特定資産受取利息</t>
  </si>
  <si>
    <t>　　②受取会費</t>
  </si>
  <si>
    <t>　　　　正会員受取会費</t>
  </si>
  <si>
    <t>　　③ 受取協賛金</t>
  </si>
  <si>
    <t>　　④ 受取助成金等</t>
  </si>
  <si>
    <t>　　　　 日事連助成金</t>
  </si>
  <si>
    <t>　　⑤　事業収益</t>
  </si>
  <si>
    <t>　　１２条定期報告事業収益</t>
  </si>
  <si>
    <t>　　建築士事務所登録事業収益</t>
  </si>
  <si>
    <r>
      <t>　　</t>
    </r>
    <r>
      <rPr>
        <sz val="7.5"/>
        <rFont val="ＭＳ Ｐゴシック"/>
        <family val="3"/>
      </rPr>
      <t>管理建築士講習事業収益</t>
    </r>
  </si>
  <si>
    <t>　　建築士定期講習事業収益</t>
  </si>
  <si>
    <t>　　住宅金融公庫登録事業収益</t>
  </si>
  <si>
    <t>　　耐震診断判定事業収益</t>
  </si>
  <si>
    <t>　　その他事業収益</t>
  </si>
  <si>
    <t>　　発刊物等頒布収益</t>
  </si>
  <si>
    <t>　　設計等業務報告事業収益</t>
  </si>
  <si>
    <t>　　事務所登録閲覧事業収益</t>
  </si>
  <si>
    <t>　　建築相談調査会収益</t>
  </si>
  <si>
    <r>
      <t>　　サポートセンター</t>
    </r>
    <r>
      <rPr>
        <sz val="8"/>
        <rFont val="ＭＳ Ｐゴシック"/>
        <family val="3"/>
      </rPr>
      <t>事業収益</t>
    </r>
  </si>
  <si>
    <t>　 ⑥ 雑収益</t>
  </si>
  <si>
    <t>　　 受取利息</t>
  </si>
  <si>
    <t>　　 その他雑収益</t>
  </si>
  <si>
    <t>　⑦ 特定引当金戻入</t>
  </si>
  <si>
    <t xml:space="preserve">     退職給与引当金戻入</t>
  </si>
  <si>
    <t xml:space="preserve">     電算化引当金戻入</t>
  </si>
  <si>
    <t xml:space="preserve">     修繕積立引当金戻入</t>
  </si>
  <si>
    <t>　⑨他会計より繰入額</t>
  </si>
  <si>
    <t xml:space="preserve">     経常収益計</t>
  </si>
  <si>
    <t>（２）経常費用</t>
  </si>
  <si>
    <t>　①　事業費</t>
  </si>
  <si>
    <t>　　委員会活動費</t>
  </si>
  <si>
    <t>　　広報活動費</t>
  </si>
  <si>
    <t>　　機関誌等発刊費</t>
  </si>
  <si>
    <t>　　設計競技開催費</t>
  </si>
  <si>
    <t>　　協賛金等経費</t>
  </si>
  <si>
    <t>　　日事連関係費</t>
  </si>
  <si>
    <t>　　住宅金融支援登録事業費</t>
  </si>
  <si>
    <t>　　発刊物等頒布費</t>
  </si>
  <si>
    <t>　　耐震診断判定事業費</t>
  </si>
  <si>
    <t>　　１２条定期報告事業費</t>
  </si>
  <si>
    <t>　　建築士事務所登録事業費</t>
  </si>
  <si>
    <t>　　 管理建築士講習事業費</t>
  </si>
  <si>
    <t>　　 建築士定期講習事業費</t>
  </si>
  <si>
    <t>　　その他講習会費</t>
  </si>
  <si>
    <t>　　建築相談調査事業費</t>
  </si>
  <si>
    <t>　　設計等業務報告事業費</t>
  </si>
  <si>
    <t>　　苦情解決業務事業費</t>
  </si>
  <si>
    <t>　　事務所登録閲覧事業費</t>
  </si>
  <si>
    <t>　　サポートセンター事業費</t>
  </si>
  <si>
    <t>NO　２</t>
  </si>
  <si>
    <t>　　②管理費</t>
  </si>
  <si>
    <t>　　　　給料手当</t>
  </si>
  <si>
    <t>　　　  退職金</t>
  </si>
  <si>
    <t>　　　　福利厚生費</t>
  </si>
  <si>
    <t>　　　　総会費</t>
  </si>
  <si>
    <t>　　　　理事会費</t>
  </si>
  <si>
    <t>　　　　その他会議費</t>
  </si>
  <si>
    <t>　　　　旅費交通費</t>
  </si>
  <si>
    <t>　　　　通信運搬費</t>
  </si>
  <si>
    <t xml:space="preserve"> 　　　 備品購入費</t>
  </si>
  <si>
    <t>　　　　消耗品費</t>
  </si>
  <si>
    <t>　　　　印刷製本費</t>
  </si>
  <si>
    <t>　　　　賃借料</t>
  </si>
  <si>
    <t>　  　　交際費</t>
  </si>
  <si>
    <t>　　　　光熱水費</t>
  </si>
  <si>
    <t>　　　　修繕費</t>
  </si>
  <si>
    <t>　　　　租税公課</t>
  </si>
  <si>
    <t>　  　　雑　　費</t>
  </si>
  <si>
    <t>　③特定資産引当金繰入額</t>
  </si>
  <si>
    <t>　　退職給与引当金繰入額</t>
  </si>
  <si>
    <t>　　電算化積立資産繰入額</t>
  </si>
  <si>
    <t>　　修繕積立資産繰入額</t>
  </si>
  <si>
    <t>　　財政安定積立資産繰入額</t>
  </si>
  <si>
    <t>　④　他会計に繰出額</t>
  </si>
  <si>
    <t xml:space="preserve">     経常費用計</t>
  </si>
  <si>
    <t>　　当期経常増減額</t>
  </si>
  <si>
    <t>当期一般正味財産増減額</t>
  </si>
  <si>
    <t>　一般正味財産期首残高</t>
  </si>
  <si>
    <t>　一般正味財産期末残高</t>
  </si>
  <si>
    <t>　Ⅱ正味財産期末残高</t>
  </si>
  <si>
    <r>
      <t>正  味  財  産  増  減  計  算  書</t>
    </r>
    <r>
      <rPr>
        <b/>
        <sz val="11"/>
        <rFont val="ＭＳ Ｐ明朝"/>
        <family val="1"/>
      </rPr>
      <t>　</t>
    </r>
    <r>
      <rPr>
        <b/>
        <sz val="12"/>
        <rFont val="ＭＳ Ｐ明朝"/>
        <family val="1"/>
      </rPr>
      <t xml:space="preserve">　        </t>
    </r>
  </si>
  <si>
    <t>(単位:円）　　NO　１</t>
  </si>
  <si>
    <t>　　 ① 特定資産運用益 　</t>
  </si>
  <si>
    <t>　　 ② 受取会費　　　　</t>
  </si>
  <si>
    <t>　　 ③ 事業収益</t>
  </si>
  <si>
    <t>　　　　　建築士事務所登録事業収益</t>
  </si>
  <si>
    <t>　　　　　建築士事務所登録閲覧事業収益</t>
  </si>
  <si>
    <t>　　　　　管理建築士講習事業収益</t>
  </si>
  <si>
    <t>　　　　　建築士定期講習事業収益</t>
  </si>
  <si>
    <t>　　　　　管理研修会事業収益</t>
  </si>
  <si>
    <t>　　　　　その他講習会事業収益</t>
  </si>
  <si>
    <t>　　　　　住宅金融支援機構登録事業収益</t>
  </si>
  <si>
    <t>　　　　　既存住宅状況調査技術者講習事業収益</t>
  </si>
  <si>
    <t>　　　　  １２条定期報告事業収益</t>
  </si>
  <si>
    <t>　　　　　耐震診断等評価事業収益</t>
  </si>
  <si>
    <t>　　　　　発刊物等頒布事業収益</t>
  </si>
  <si>
    <t>　　　　　設計等業務報告事業収益</t>
  </si>
  <si>
    <t>　　　　　建築相談調査事業収益</t>
  </si>
  <si>
    <t>　　　　　建築相談調査登録事務講習会事業収益</t>
  </si>
  <si>
    <t>　　　　　創立記念事業収益</t>
  </si>
  <si>
    <t>　　　　　特定建築物調査業務事業収益</t>
  </si>
  <si>
    <t>　　　　　木造住宅診断業務事業収益</t>
  </si>
  <si>
    <t>　　　　　企画提案支援業務事業収益</t>
  </si>
  <si>
    <t xml:space="preserve">  　　　  事務受託事業収益</t>
  </si>
  <si>
    <t>　　　　　耐震診断員派遣事業収益</t>
  </si>
  <si>
    <t>　　　　　資格取得勉強会事業収益</t>
  </si>
  <si>
    <t>　　　　　その他事業収益</t>
  </si>
  <si>
    <t>　　 ④ 受取協賛金</t>
  </si>
  <si>
    <t>　　 ⑤ 受取助成金　　</t>
  </si>
  <si>
    <t>　　 ⑥ 雑収益</t>
  </si>
  <si>
    <t>　　　　　 受取利息</t>
  </si>
  <si>
    <t>　　　　　 その他雑収益</t>
  </si>
  <si>
    <t>　（２）　経常費用</t>
  </si>
  <si>
    <t>　　① 事業費</t>
  </si>
  <si>
    <t>　　　　　委員会活動費</t>
  </si>
  <si>
    <t>　　　　　広報活動費</t>
  </si>
  <si>
    <t>　　　　　機関誌等発刊費</t>
  </si>
  <si>
    <t>　　　　　設計競技開催費</t>
  </si>
  <si>
    <t>　　　　　協賛事業費</t>
  </si>
  <si>
    <t xml:space="preserve">  　　　  福利厚生事業費</t>
  </si>
  <si>
    <t>　　　　　助成事業費</t>
  </si>
  <si>
    <t>　　　　　研修事業費</t>
  </si>
  <si>
    <t>　　　　　全国大会助成金</t>
  </si>
  <si>
    <t>　　　　　日事連関係費</t>
  </si>
  <si>
    <t>　　　　　建築士事務所登録事業費</t>
  </si>
  <si>
    <t>　　　　　建築士事務所登録閲覧事業費</t>
  </si>
  <si>
    <t>　　　　　管理建築士講習事業費</t>
  </si>
  <si>
    <t>　　　　　建築士定期講習事業費</t>
  </si>
  <si>
    <t>　　　　　管理研修会事業費</t>
  </si>
  <si>
    <t>　　　　　その他講習会事業費</t>
  </si>
  <si>
    <t>　　　　　住宅金融支援機構登録事業費</t>
  </si>
  <si>
    <t>　　　　　既存住宅状況調査技術者講習事業費</t>
  </si>
  <si>
    <t>　　　　　１２条定期報告事業費</t>
  </si>
  <si>
    <t>　　　　　耐震診断等評価事業費</t>
  </si>
  <si>
    <t>　　　　　発刊物等頒布費</t>
  </si>
  <si>
    <t>　　　　　設計等業務報告事業費</t>
  </si>
  <si>
    <t>　　　　　建築相談調査事業費</t>
  </si>
  <si>
    <t>　　　　　建築相談調査登録事務講習会事業費</t>
  </si>
  <si>
    <t>　　　　　苦情解決業務事業費</t>
  </si>
  <si>
    <t>　　　　　サポート事業費</t>
  </si>
  <si>
    <t>　　　　　創立記念事業費</t>
  </si>
  <si>
    <t>　　　　　特定建築物調査業務事業費</t>
  </si>
  <si>
    <t>　　　　　木造住宅診断業務事業費</t>
  </si>
  <si>
    <t>　　　　　企画提案支援業務事業費</t>
  </si>
  <si>
    <t>　　　　　耐震診断員派遣事業費</t>
  </si>
  <si>
    <t>　　　　　資格取得勉強会事業費</t>
  </si>
  <si>
    <t>　　　　　その他事業費</t>
  </si>
  <si>
    <t>(単位:円）　　NO　２</t>
  </si>
  <si>
    <t>　　　　　給料手当</t>
  </si>
  <si>
    <t>　　　　  退職給付費用</t>
  </si>
  <si>
    <t>　　　　　福利厚生費</t>
  </si>
  <si>
    <t>　　　　　旅費交通費</t>
  </si>
  <si>
    <t>　　　　　通信運搬費</t>
  </si>
  <si>
    <t xml:space="preserve"> 　　　　 備品購入費</t>
  </si>
  <si>
    <t>　　　　　ソフト使用料</t>
  </si>
  <si>
    <t>　　　　　消耗品費</t>
  </si>
  <si>
    <t>　　　　　業務委託費</t>
  </si>
  <si>
    <t>　　　　　印刷製本費</t>
  </si>
  <si>
    <t>　　　　　光熱水費</t>
  </si>
  <si>
    <t>　　　　　賃借料</t>
  </si>
  <si>
    <t>　　　　　雑　　費</t>
  </si>
  <si>
    <t>　　② 管理費</t>
  </si>
  <si>
    <t>　　　　　総会費</t>
  </si>
  <si>
    <t>　　　　　理事会費</t>
  </si>
  <si>
    <t>　　　　　その他会議費</t>
  </si>
  <si>
    <t>　　　　  交際費</t>
  </si>
  <si>
    <t>　　　　　租税公課</t>
  </si>
  <si>
    <t>　　　　  雑　　費</t>
  </si>
  <si>
    <r>
      <t xml:space="preserve"> 　</t>
    </r>
    <r>
      <rPr>
        <b/>
        <sz val="10"/>
        <rFont val="ＭＳ Ｐ明朝"/>
        <family val="1"/>
      </rPr>
      <t xml:space="preserve"> 経常費用計</t>
    </r>
  </si>
  <si>
    <t>　２．経常外増減の部</t>
  </si>
  <si>
    <t>　（１）経常外収益</t>
  </si>
  <si>
    <t>　（２）経常外費用</t>
  </si>
  <si>
    <t>　　当期経常外増減額</t>
  </si>
  <si>
    <t xml:space="preserve">  　税引前当期一般正味財産増減額</t>
  </si>
  <si>
    <t>　　法人税等</t>
  </si>
  <si>
    <t>　　当期一般正味財産増減額</t>
  </si>
  <si>
    <t>　  一般正味財産期首残高</t>
  </si>
  <si>
    <t>　　一般正味財産期末残高</t>
  </si>
  <si>
    <t>Ⅱ．指定正味財産増減の部</t>
  </si>
  <si>
    <t>　　 受取寄付金　　　</t>
  </si>
  <si>
    <t>　　当期指定正味財産増減額</t>
  </si>
  <si>
    <t>　  指定正味財産期首残高</t>
  </si>
  <si>
    <t>　　指定正味財産期末残高</t>
  </si>
  <si>
    <t>Ⅲ.正味財産期末残高</t>
  </si>
  <si>
    <t>平成２９年１月１日から平成２９年１２月３１日まで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</si>
</sst>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#,##0;&quot;△ &quot;#,##0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b/>
      <sz val="10"/>
      <name val="ＭＳ Ｐ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b/>
      <sz val="11"/>
      <name val="ＭＳ Ｐ明朝"/>
      <family val="1"/>
    </font>
    <font>
      <b/>
      <sz val="11"/>
      <name val="ＭＳ Ｐゴシック"/>
      <family val="3"/>
    </font>
    <font>
      <sz val="7.5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medium"/>
      <right>
        <color indexed="63"/>
      </right>
      <top style="hair"/>
      <bottom style="medium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ashed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dashed"/>
    </border>
    <border>
      <left style="medium"/>
      <right style="medium"/>
      <top>
        <color indexed="63"/>
      </top>
      <bottom style="dashed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ashed"/>
      <bottom>
        <color indexed="63"/>
      </bottom>
    </border>
    <border>
      <left style="thin"/>
      <right style="medium"/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176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3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178" fontId="6" fillId="0" borderId="0" xfId="0" applyNumberFormat="1" applyFont="1" applyFill="1" applyAlignment="1">
      <alignment/>
    </xf>
    <xf numFmtId="178" fontId="6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vertical="center"/>
    </xf>
    <xf numFmtId="178" fontId="4" fillId="0" borderId="11" xfId="49" applyNumberFormat="1" applyFont="1" applyFill="1" applyBorder="1" applyAlignment="1">
      <alignment/>
    </xf>
    <xf numFmtId="178" fontId="4" fillId="0" borderId="12" xfId="49" applyNumberFormat="1" applyFont="1" applyFill="1" applyBorder="1" applyAlignment="1">
      <alignment/>
    </xf>
    <xf numFmtId="178" fontId="4" fillId="0" borderId="13" xfId="49" applyNumberFormat="1" applyFont="1" applyFill="1" applyBorder="1" applyAlignment="1">
      <alignment/>
    </xf>
    <xf numFmtId="0" fontId="7" fillId="0" borderId="14" xfId="0" applyFont="1" applyFill="1" applyBorder="1" applyAlignment="1">
      <alignment vertical="center"/>
    </xf>
    <xf numFmtId="178" fontId="4" fillId="0" borderId="15" xfId="49" applyNumberFormat="1" applyFont="1" applyFill="1" applyBorder="1" applyAlignment="1">
      <alignment/>
    </xf>
    <xf numFmtId="178" fontId="4" fillId="0" borderId="16" xfId="49" applyNumberFormat="1" applyFont="1" applyFill="1" applyBorder="1" applyAlignment="1">
      <alignment/>
    </xf>
    <xf numFmtId="178" fontId="4" fillId="0" borderId="17" xfId="49" applyNumberFormat="1" applyFont="1" applyFill="1" applyBorder="1" applyAlignment="1">
      <alignment/>
    </xf>
    <xf numFmtId="178" fontId="4" fillId="0" borderId="18" xfId="49" applyNumberFormat="1" applyFont="1" applyFill="1" applyBorder="1" applyAlignment="1">
      <alignment/>
    </xf>
    <xf numFmtId="178" fontId="4" fillId="0" borderId="19" xfId="49" applyNumberFormat="1" applyFont="1" applyFill="1" applyBorder="1" applyAlignment="1">
      <alignment/>
    </xf>
    <xf numFmtId="178" fontId="4" fillId="0" borderId="20" xfId="49" applyNumberFormat="1" applyFont="1" applyFill="1" applyBorder="1" applyAlignment="1">
      <alignment/>
    </xf>
    <xf numFmtId="0" fontId="7" fillId="0" borderId="21" xfId="0" applyFont="1" applyFill="1" applyBorder="1" applyAlignment="1">
      <alignment horizontal="left"/>
    </xf>
    <xf numFmtId="178" fontId="7" fillId="0" borderId="22" xfId="49" applyNumberFormat="1" applyFont="1" applyFill="1" applyBorder="1" applyAlignment="1">
      <alignment horizontal="right" vertical="center"/>
    </xf>
    <xf numFmtId="178" fontId="7" fillId="0" borderId="23" xfId="49" applyNumberFormat="1" applyFont="1" applyFill="1" applyBorder="1" applyAlignment="1">
      <alignment horizontal="right" vertical="center"/>
    </xf>
    <xf numFmtId="178" fontId="7" fillId="0" borderId="24" xfId="49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>
      <alignment/>
    </xf>
    <xf numFmtId="178" fontId="7" fillId="0" borderId="22" xfId="49" applyNumberFormat="1" applyFont="1" applyFill="1" applyBorder="1" applyAlignment="1">
      <alignment vertical="center"/>
    </xf>
    <xf numFmtId="178" fontId="7" fillId="0" borderId="23" xfId="49" applyNumberFormat="1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178" fontId="4" fillId="0" borderId="27" xfId="49" applyNumberFormat="1" applyFont="1" applyFill="1" applyBorder="1" applyAlignment="1">
      <alignment vertical="center"/>
    </xf>
    <xf numFmtId="178" fontId="4" fillId="0" borderId="28" xfId="49" applyNumberFormat="1" applyFont="1" applyFill="1" applyBorder="1" applyAlignment="1">
      <alignment vertical="center"/>
    </xf>
    <xf numFmtId="178" fontId="4" fillId="0" borderId="24" xfId="49" applyNumberFormat="1" applyFont="1" applyFill="1" applyBorder="1" applyAlignment="1">
      <alignment horizontal="right" vertical="center"/>
    </xf>
    <xf numFmtId="178" fontId="4" fillId="0" borderId="29" xfId="49" applyNumberFormat="1" applyFont="1" applyFill="1" applyBorder="1" applyAlignment="1">
      <alignment horizontal="right" vertical="center"/>
    </xf>
    <xf numFmtId="178" fontId="4" fillId="0" borderId="30" xfId="49" applyNumberFormat="1" applyFont="1" applyFill="1" applyBorder="1" applyAlignment="1">
      <alignment vertical="center"/>
    </xf>
    <xf numFmtId="178" fontId="4" fillId="0" borderId="31" xfId="49" applyNumberFormat="1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 shrinkToFit="1"/>
    </xf>
    <xf numFmtId="178" fontId="4" fillId="0" borderId="18" xfId="49" applyNumberFormat="1" applyFont="1" applyFill="1" applyBorder="1" applyAlignment="1">
      <alignment horizontal="right" vertical="center"/>
    </xf>
    <xf numFmtId="178" fontId="4" fillId="0" borderId="19" xfId="49" applyNumberFormat="1" applyFont="1" applyFill="1" applyBorder="1" applyAlignment="1">
      <alignment horizontal="right" vertical="center"/>
    </xf>
    <xf numFmtId="178" fontId="4" fillId="0" borderId="33" xfId="49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/>
    </xf>
    <xf numFmtId="178" fontId="4" fillId="0" borderId="34" xfId="49" applyNumberFormat="1" applyFont="1" applyFill="1" applyBorder="1" applyAlignment="1">
      <alignment horizontal="right" vertical="center"/>
    </xf>
    <xf numFmtId="178" fontId="4" fillId="0" borderId="35" xfId="49" applyNumberFormat="1" applyFont="1" applyFill="1" applyBorder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178" fontId="4" fillId="0" borderId="15" xfId="49" applyNumberFormat="1" applyFont="1" applyFill="1" applyBorder="1" applyAlignment="1">
      <alignment horizontal="right" vertical="center"/>
    </xf>
    <xf numFmtId="178" fontId="4" fillId="0" borderId="16" xfId="49" applyNumberFormat="1" applyFont="1" applyFill="1" applyBorder="1" applyAlignment="1">
      <alignment horizontal="right" vertical="center"/>
    </xf>
    <xf numFmtId="178" fontId="4" fillId="0" borderId="37" xfId="49" applyNumberFormat="1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left" vertical="center"/>
    </xf>
    <xf numFmtId="178" fontId="7" fillId="0" borderId="39" xfId="49" applyNumberFormat="1" applyFont="1" applyFill="1" applyBorder="1" applyAlignment="1">
      <alignment vertical="center"/>
    </xf>
    <xf numFmtId="178" fontId="7" fillId="0" borderId="40" xfId="49" applyNumberFormat="1" applyFont="1" applyFill="1" applyBorder="1" applyAlignment="1">
      <alignment horizontal="right" vertical="center"/>
    </xf>
    <xf numFmtId="178" fontId="4" fillId="0" borderId="11" xfId="49" applyNumberFormat="1" applyFont="1" applyFill="1" applyBorder="1" applyAlignment="1">
      <alignment vertical="center"/>
    </xf>
    <xf numFmtId="178" fontId="4" fillId="0" borderId="12" xfId="49" applyNumberFormat="1" applyFont="1" applyFill="1" applyBorder="1" applyAlignment="1">
      <alignment vertical="center"/>
    </xf>
    <xf numFmtId="178" fontId="7" fillId="0" borderId="17" xfId="49" applyNumberFormat="1" applyFont="1" applyFill="1" applyBorder="1" applyAlignment="1">
      <alignment horizontal="right" vertical="center"/>
    </xf>
    <xf numFmtId="178" fontId="4" fillId="0" borderId="34" xfId="49" applyNumberFormat="1" applyFont="1" applyFill="1" applyBorder="1" applyAlignment="1">
      <alignment vertical="center"/>
    </xf>
    <xf numFmtId="178" fontId="4" fillId="0" borderId="35" xfId="49" applyNumberFormat="1" applyFont="1" applyFill="1" applyBorder="1" applyAlignment="1">
      <alignment vertical="center"/>
    </xf>
    <xf numFmtId="178" fontId="4" fillId="0" borderId="41" xfId="49" applyNumberFormat="1" applyFont="1" applyFill="1" applyBorder="1" applyAlignment="1">
      <alignment horizontal="right" vertical="center"/>
    </xf>
    <xf numFmtId="178" fontId="4" fillId="0" borderId="42" xfId="49" applyNumberFormat="1" applyFont="1" applyFill="1" applyBorder="1" applyAlignment="1">
      <alignment vertical="center"/>
    </xf>
    <xf numFmtId="178" fontId="4" fillId="0" borderId="43" xfId="49" applyNumberFormat="1" applyFont="1" applyFill="1" applyBorder="1" applyAlignment="1">
      <alignment vertical="center"/>
    </xf>
    <xf numFmtId="178" fontId="4" fillId="0" borderId="44" xfId="49" applyNumberFormat="1" applyFont="1" applyFill="1" applyBorder="1" applyAlignment="1">
      <alignment vertical="center"/>
    </xf>
    <xf numFmtId="178" fontId="4" fillId="0" borderId="45" xfId="49" applyNumberFormat="1" applyFont="1" applyFill="1" applyBorder="1" applyAlignment="1">
      <alignment vertical="center"/>
    </xf>
    <xf numFmtId="178" fontId="4" fillId="0" borderId="46" xfId="49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78" fontId="4" fillId="0" borderId="0" xfId="49" applyNumberFormat="1" applyFont="1" applyFill="1" applyBorder="1" applyAlignment="1">
      <alignment/>
    </xf>
    <xf numFmtId="0" fontId="4" fillId="0" borderId="47" xfId="0" applyFont="1" applyFill="1" applyBorder="1" applyAlignment="1">
      <alignment vertical="center"/>
    </xf>
    <xf numFmtId="178" fontId="4" fillId="0" borderId="27" xfId="49" applyNumberFormat="1" applyFont="1" applyFill="1" applyBorder="1" applyAlignment="1">
      <alignment horizontal="right" vertical="center"/>
    </xf>
    <xf numFmtId="178" fontId="4" fillId="0" borderId="28" xfId="49" applyNumberFormat="1" applyFont="1" applyFill="1" applyBorder="1" applyAlignment="1">
      <alignment horizontal="right" vertical="center"/>
    </xf>
    <xf numFmtId="178" fontId="4" fillId="0" borderId="48" xfId="49" applyNumberFormat="1" applyFont="1" applyFill="1" applyBorder="1" applyAlignment="1">
      <alignment horizontal="right" vertical="center"/>
    </xf>
    <xf numFmtId="0" fontId="4" fillId="0" borderId="49" xfId="0" applyFont="1" applyFill="1" applyBorder="1" applyAlignment="1">
      <alignment vertical="center"/>
    </xf>
    <xf numFmtId="178" fontId="4" fillId="0" borderId="30" xfId="49" applyNumberFormat="1" applyFont="1" applyFill="1" applyBorder="1" applyAlignment="1">
      <alignment horizontal="right" vertical="center"/>
    </xf>
    <xf numFmtId="178" fontId="4" fillId="0" borderId="31" xfId="49" applyNumberFormat="1" applyFont="1" applyFill="1" applyBorder="1" applyAlignment="1">
      <alignment horizontal="right" vertical="center"/>
    </xf>
    <xf numFmtId="0" fontId="4" fillId="0" borderId="50" xfId="0" applyFont="1" applyFill="1" applyBorder="1" applyAlignment="1">
      <alignment vertical="center"/>
    </xf>
    <xf numFmtId="178" fontId="4" fillId="0" borderId="42" xfId="49" applyNumberFormat="1" applyFont="1" applyFill="1" applyBorder="1" applyAlignment="1">
      <alignment horizontal="right" vertical="center"/>
    </xf>
    <xf numFmtId="178" fontId="4" fillId="0" borderId="43" xfId="49" applyNumberFormat="1" applyFont="1" applyFill="1" applyBorder="1" applyAlignment="1">
      <alignment horizontal="right" vertical="center"/>
    </xf>
    <xf numFmtId="0" fontId="7" fillId="0" borderId="51" xfId="0" applyFont="1" applyFill="1" applyBorder="1" applyAlignment="1">
      <alignment vertical="center"/>
    </xf>
    <xf numFmtId="0" fontId="4" fillId="0" borderId="52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178" fontId="4" fillId="0" borderId="54" xfId="49" applyNumberFormat="1" applyFont="1" applyFill="1" applyBorder="1" applyAlignment="1">
      <alignment horizontal="right" vertical="center"/>
    </xf>
    <xf numFmtId="178" fontId="4" fillId="0" borderId="55" xfId="49" applyNumberFormat="1" applyFont="1" applyFill="1" applyBorder="1" applyAlignment="1">
      <alignment horizontal="right" vertical="center"/>
    </xf>
    <xf numFmtId="0" fontId="4" fillId="0" borderId="56" xfId="0" applyFont="1" applyFill="1" applyBorder="1" applyAlignment="1">
      <alignment vertical="center"/>
    </xf>
    <xf numFmtId="178" fontId="7" fillId="0" borderId="57" xfId="49" applyNumberFormat="1" applyFont="1" applyFill="1" applyBorder="1" applyAlignment="1">
      <alignment vertical="center"/>
    </xf>
    <xf numFmtId="0" fontId="7" fillId="0" borderId="56" xfId="0" applyFont="1" applyFill="1" applyBorder="1" applyAlignment="1">
      <alignment horizontal="left" vertical="center"/>
    </xf>
    <xf numFmtId="0" fontId="7" fillId="0" borderId="58" xfId="0" applyFont="1" applyFill="1" applyBorder="1" applyAlignment="1">
      <alignment vertical="center"/>
    </xf>
    <xf numFmtId="0" fontId="7" fillId="0" borderId="52" xfId="0" applyFont="1" applyFill="1" applyBorder="1" applyAlignment="1">
      <alignment vertical="center"/>
    </xf>
    <xf numFmtId="178" fontId="7" fillId="0" borderId="27" xfId="49" applyNumberFormat="1" applyFont="1" applyFill="1" applyBorder="1" applyAlignment="1">
      <alignment/>
    </xf>
    <xf numFmtId="178" fontId="7" fillId="0" borderId="28" xfId="49" applyNumberFormat="1" applyFont="1" applyFill="1" applyBorder="1" applyAlignment="1">
      <alignment/>
    </xf>
    <xf numFmtId="0" fontId="7" fillId="0" borderId="59" xfId="0" applyFont="1" applyFill="1" applyBorder="1" applyAlignment="1">
      <alignment horizontal="left" vertical="center"/>
    </xf>
    <xf numFmtId="178" fontId="7" fillId="0" borderId="60" xfId="49" applyNumberFormat="1" applyFont="1" applyFill="1" applyBorder="1" applyAlignment="1">
      <alignment/>
    </xf>
    <xf numFmtId="178" fontId="7" fillId="0" borderId="61" xfId="49" applyNumberFormat="1" applyFont="1" applyFill="1" applyBorder="1" applyAlignment="1">
      <alignment/>
    </xf>
    <xf numFmtId="178" fontId="7" fillId="0" borderId="62" xfId="49" applyNumberFormat="1" applyFont="1" applyFill="1" applyBorder="1" applyAlignment="1">
      <alignment horizontal="right" vertical="center"/>
    </xf>
    <xf numFmtId="0" fontId="7" fillId="0" borderId="56" xfId="0" applyFont="1" applyFill="1" applyBorder="1" applyAlignment="1">
      <alignment vertical="center"/>
    </xf>
    <xf numFmtId="178" fontId="7" fillId="0" borderId="15" xfId="49" applyNumberFormat="1" applyFont="1" applyFill="1" applyBorder="1" applyAlignment="1">
      <alignment/>
    </xf>
    <xf numFmtId="178" fontId="7" fillId="0" borderId="16" xfId="49" applyNumberFormat="1" applyFont="1" applyFill="1" applyBorder="1" applyAlignment="1">
      <alignment/>
    </xf>
    <xf numFmtId="0" fontId="7" fillId="0" borderId="63" xfId="0" applyFont="1" applyFill="1" applyBorder="1" applyAlignment="1">
      <alignment vertical="center"/>
    </xf>
    <xf numFmtId="178" fontId="7" fillId="0" borderId="11" xfId="49" applyNumberFormat="1" applyFont="1" applyFill="1" applyBorder="1" applyAlignment="1">
      <alignment/>
    </xf>
    <xf numFmtId="178" fontId="7" fillId="0" borderId="12" xfId="49" applyNumberFormat="1" applyFont="1" applyFill="1" applyBorder="1" applyAlignment="1">
      <alignment/>
    </xf>
    <xf numFmtId="178" fontId="7" fillId="0" borderId="57" xfId="49" applyNumberFormat="1" applyFont="1" applyFill="1" applyBorder="1" applyAlignment="1">
      <alignment/>
    </xf>
    <xf numFmtId="178" fontId="7" fillId="0" borderId="39" xfId="49" applyNumberFormat="1" applyFont="1" applyFill="1" applyBorder="1" applyAlignment="1">
      <alignment/>
    </xf>
    <xf numFmtId="0" fontId="7" fillId="0" borderId="64" xfId="0" applyFont="1" applyFill="1" applyBorder="1" applyAlignment="1">
      <alignment vertical="center"/>
    </xf>
    <xf numFmtId="178" fontId="7" fillId="0" borderId="65" xfId="49" applyNumberFormat="1" applyFont="1" applyFill="1" applyBorder="1" applyAlignment="1">
      <alignment/>
    </xf>
    <xf numFmtId="178" fontId="7" fillId="0" borderId="66" xfId="49" applyNumberFormat="1" applyFont="1" applyFill="1" applyBorder="1" applyAlignment="1">
      <alignment/>
    </xf>
    <xf numFmtId="178" fontId="7" fillId="0" borderId="67" xfId="49" applyNumberFormat="1" applyFont="1" applyFill="1" applyBorder="1" applyAlignment="1">
      <alignment horizontal="right" vertical="center"/>
    </xf>
    <xf numFmtId="0" fontId="7" fillId="0" borderId="59" xfId="0" applyFont="1" applyFill="1" applyBorder="1" applyAlignment="1">
      <alignment vertical="center"/>
    </xf>
    <xf numFmtId="178" fontId="7" fillId="0" borderId="68" xfId="49" applyNumberFormat="1" applyFont="1" applyFill="1" applyBorder="1" applyAlignment="1">
      <alignment/>
    </xf>
    <xf numFmtId="178" fontId="7" fillId="0" borderId="69" xfId="49" applyNumberFormat="1" applyFont="1" applyFill="1" applyBorder="1" applyAlignment="1">
      <alignment/>
    </xf>
    <xf numFmtId="178" fontId="7" fillId="0" borderId="70" xfId="49" applyNumberFormat="1" applyFont="1" applyFill="1" applyBorder="1" applyAlignment="1">
      <alignment horizontal="right" vertical="center"/>
    </xf>
    <xf numFmtId="0" fontId="7" fillId="0" borderId="71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9" fillId="0" borderId="72" xfId="0" applyFont="1" applyBorder="1" applyAlignment="1">
      <alignment vertical="top"/>
    </xf>
    <xf numFmtId="0" fontId="9" fillId="0" borderId="72" xfId="0" applyFont="1" applyBorder="1" applyAlignment="1">
      <alignment vertical="center"/>
    </xf>
    <xf numFmtId="0" fontId="9" fillId="0" borderId="73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63" xfId="0" applyFont="1" applyBorder="1" applyAlignment="1">
      <alignment vertical="center"/>
    </xf>
    <xf numFmtId="3" fontId="9" fillId="0" borderId="11" xfId="49" applyNumberFormat="1" applyFont="1" applyBorder="1" applyAlignment="1">
      <alignment horizontal="right" vertical="center"/>
    </xf>
    <xf numFmtId="3" fontId="9" fillId="0" borderId="74" xfId="49" applyNumberFormat="1" applyFont="1" applyBorder="1" applyAlignment="1">
      <alignment horizontal="right" vertical="center"/>
    </xf>
    <xf numFmtId="3" fontId="9" fillId="0" borderId="13" xfId="49" applyNumberFormat="1" applyFont="1" applyBorder="1" applyAlignment="1">
      <alignment vertical="center"/>
    </xf>
    <xf numFmtId="3" fontId="9" fillId="0" borderId="11" xfId="49" applyNumberFormat="1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3" fontId="9" fillId="0" borderId="15" xfId="49" applyNumberFormat="1" applyFont="1" applyBorder="1" applyAlignment="1">
      <alignment vertical="center"/>
    </xf>
    <xf numFmtId="3" fontId="9" fillId="0" borderId="16" xfId="49" applyNumberFormat="1" applyFont="1" applyBorder="1" applyAlignment="1">
      <alignment vertical="center"/>
    </xf>
    <xf numFmtId="3" fontId="9" fillId="0" borderId="17" xfId="49" applyNumberFormat="1" applyFont="1" applyBorder="1" applyAlignment="1">
      <alignment vertical="center"/>
    </xf>
    <xf numFmtId="3" fontId="9" fillId="0" borderId="0" xfId="49" applyNumberFormat="1" applyFont="1" applyBorder="1" applyAlignment="1">
      <alignment vertical="center"/>
    </xf>
    <xf numFmtId="0" fontId="5" fillId="0" borderId="75" xfId="0" applyFont="1" applyBorder="1" applyAlignment="1">
      <alignment/>
    </xf>
    <xf numFmtId="3" fontId="9" fillId="0" borderId="22" xfId="49" applyNumberFormat="1" applyFont="1" applyBorder="1" applyAlignment="1">
      <alignment horizontal="right" vertical="center"/>
    </xf>
    <xf numFmtId="3" fontId="9" fillId="0" borderId="76" xfId="49" applyNumberFormat="1" applyFont="1" applyBorder="1" applyAlignment="1">
      <alignment horizontal="right" vertical="center"/>
    </xf>
    <xf numFmtId="0" fontId="9" fillId="0" borderId="51" xfId="0" applyFont="1" applyBorder="1" applyAlignment="1">
      <alignment vertical="top"/>
    </xf>
    <xf numFmtId="0" fontId="5" fillId="0" borderId="51" xfId="0" applyFont="1" applyBorder="1" applyAlignment="1">
      <alignment vertical="top"/>
    </xf>
    <xf numFmtId="0" fontId="5" fillId="0" borderId="77" xfId="0" applyFont="1" applyBorder="1" applyAlignment="1">
      <alignment vertical="center"/>
    </xf>
    <xf numFmtId="3" fontId="9" fillId="0" borderId="22" xfId="49" applyNumberFormat="1" applyFont="1" applyBorder="1" applyAlignment="1">
      <alignment vertical="center"/>
    </xf>
    <xf numFmtId="3" fontId="9" fillId="0" borderId="78" xfId="49" applyNumberFormat="1" applyFont="1" applyBorder="1" applyAlignment="1">
      <alignment vertical="center"/>
    </xf>
    <xf numFmtId="3" fontId="9" fillId="0" borderId="76" xfId="49" applyNumberFormat="1" applyFont="1" applyBorder="1" applyAlignment="1">
      <alignment vertical="center"/>
    </xf>
    <xf numFmtId="3" fontId="9" fillId="0" borderId="78" xfId="49" applyNumberFormat="1" applyFont="1" applyBorder="1" applyAlignment="1">
      <alignment horizontal="right" vertical="center"/>
    </xf>
    <xf numFmtId="0" fontId="5" fillId="0" borderId="58" xfId="0" applyFont="1" applyBorder="1" applyAlignment="1">
      <alignment/>
    </xf>
    <xf numFmtId="0" fontId="9" fillId="0" borderId="58" xfId="0" applyFont="1" applyBorder="1" applyAlignment="1">
      <alignment vertical="top"/>
    </xf>
    <xf numFmtId="0" fontId="10" fillId="0" borderId="77" xfId="0" applyFont="1" applyBorder="1" applyAlignment="1">
      <alignment vertical="center"/>
    </xf>
    <xf numFmtId="3" fontId="11" fillId="0" borderId="25" xfId="49" applyNumberFormat="1" applyFont="1" applyBorder="1" applyAlignment="1">
      <alignment vertical="center"/>
    </xf>
    <xf numFmtId="3" fontId="11" fillId="0" borderId="23" xfId="49" applyNumberFormat="1" applyFont="1" applyBorder="1" applyAlignment="1">
      <alignment vertical="center"/>
    </xf>
    <xf numFmtId="3" fontId="11" fillId="0" borderId="76" xfId="49" applyNumberFormat="1" applyFont="1" applyBorder="1" applyAlignment="1">
      <alignment vertical="center"/>
    </xf>
    <xf numFmtId="3" fontId="11" fillId="0" borderId="22" xfId="49" applyNumberFormat="1" applyFont="1" applyBorder="1" applyAlignment="1">
      <alignment vertical="center"/>
    </xf>
    <xf numFmtId="0" fontId="9" fillId="0" borderId="52" xfId="0" applyFont="1" applyBorder="1" applyAlignment="1">
      <alignment vertical="center"/>
    </xf>
    <xf numFmtId="3" fontId="9" fillId="0" borderId="27" xfId="49" applyNumberFormat="1" applyFont="1" applyBorder="1" applyAlignment="1">
      <alignment vertical="center"/>
    </xf>
    <xf numFmtId="3" fontId="9" fillId="0" borderId="79" xfId="49" applyNumberFormat="1" applyFont="1" applyBorder="1" applyAlignment="1">
      <alignment vertical="center"/>
    </xf>
    <xf numFmtId="3" fontId="9" fillId="0" borderId="80" xfId="49" applyNumberFormat="1" applyFont="1" applyBorder="1" applyAlignment="1">
      <alignment vertical="center"/>
    </xf>
    <xf numFmtId="0" fontId="12" fillId="0" borderId="49" xfId="0" applyFont="1" applyBorder="1" applyAlignment="1">
      <alignment vertical="center"/>
    </xf>
    <xf numFmtId="3" fontId="9" fillId="0" borderId="30" xfId="49" applyNumberFormat="1" applyFont="1" applyBorder="1" applyAlignment="1">
      <alignment vertical="center"/>
    </xf>
    <xf numFmtId="3" fontId="9" fillId="0" borderId="81" xfId="49" applyNumberFormat="1" applyFont="1" applyBorder="1" applyAlignment="1">
      <alignment vertical="center"/>
    </xf>
    <xf numFmtId="3" fontId="9" fillId="0" borderId="29" xfId="49" applyNumberFormat="1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0" fontId="11" fillId="0" borderId="77" xfId="0" applyFont="1" applyBorder="1" applyAlignment="1">
      <alignment vertical="center"/>
    </xf>
    <xf numFmtId="3" fontId="11" fillId="0" borderId="78" xfId="49" applyNumberFormat="1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3" fontId="9" fillId="0" borderId="79" xfId="49" applyNumberFormat="1" applyFont="1" applyBorder="1" applyAlignment="1">
      <alignment horizontal="right" vertical="center"/>
    </xf>
    <xf numFmtId="0" fontId="5" fillId="0" borderId="53" xfId="0" applyFont="1" applyBorder="1" applyAlignment="1">
      <alignment vertical="center"/>
    </xf>
    <xf numFmtId="3" fontId="9" fillId="0" borderId="42" xfId="49" applyNumberFormat="1" applyFont="1" applyBorder="1" applyAlignment="1">
      <alignment vertical="center"/>
    </xf>
    <xf numFmtId="3" fontId="9" fillId="0" borderId="82" xfId="49" applyNumberFormat="1" applyFont="1" applyBorder="1" applyAlignment="1">
      <alignment vertical="center"/>
    </xf>
    <xf numFmtId="3" fontId="9" fillId="0" borderId="37" xfId="49" applyNumberFormat="1" applyFont="1" applyBorder="1" applyAlignment="1">
      <alignment vertical="center"/>
    </xf>
    <xf numFmtId="0" fontId="5" fillId="0" borderId="52" xfId="0" applyFont="1" applyBorder="1" applyAlignment="1">
      <alignment horizontal="left" vertical="center"/>
    </xf>
    <xf numFmtId="3" fontId="9" fillId="0" borderId="32" xfId="49" applyNumberFormat="1" applyFont="1" applyBorder="1" applyAlignment="1">
      <alignment vertical="center"/>
    </xf>
    <xf numFmtId="3" fontId="9" fillId="0" borderId="28" xfId="49" applyNumberFormat="1" applyFont="1" applyBorder="1" applyAlignment="1">
      <alignment vertical="center"/>
    </xf>
    <xf numFmtId="0" fontId="5" fillId="0" borderId="49" xfId="0" applyFont="1" applyBorder="1" applyAlignment="1">
      <alignment horizontal="left" vertical="center"/>
    </xf>
    <xf numFmtId="3" fontId="9" fillId="0" borderId="26" xfId="49" applyNumberFormat="1" applyFont="1" applyBorder="1" applyAlignment="1">
      <alignment vertical="center"/>
    </xf>
    <xf numFmtId="3" fontId="9" fillId="0" borderId="31" xfId="49" applyNumberFormat="1" applyFont="1" applyBorder="1" applyAlignment="1">
      <alignment vertical="center"/>
    </xf>
    <xf numFmtId="0" fontId="5" fillId="0" borderId="83" xfId="0" applyFont="1" applyBorder="1" applyAlignment="1">
      <alignment horizontal="left" vertical="center"/>
    </xf>
    <xf numFmtId="3" fontId="9" fillId="0" borderId="84" xfId="49" applyNumberFormat="1" applyFont="1" applyBorder="1" applyAlignment="1">
      <alignment vertical="center"/>
    </xf>
    <xf numFmtId="3" fontId="9" fillId="0" borderId="85" xfId="49" applyNumberFormat="1" applyFont="1" applyBorder="1" applyAlignment="1">
      <alignment vertical="center"/>
    </xf>
    <xf numFmtId="3" fontId="9" fillId="0" borderId="86" xfId="49" applyNumberFormat="1" applyFont="1" applyBorder="1" applyAlignment="1">
      <alignment vertical="center"/>
    </xf>
    <xf numFmtId="3" fontId="9" fillId="0" borderId="87" xfId="49" applyNumberFormat="1" applyFont="1" applyBorder="1" applyAlignment="1">
      <alignment vertical="center"/>
    </xf>
    <xf numFmtId="0" fontId="10" fillId="0" borderId="58" xfId="0" applyFont="1" applyBorder="1" applyAlignment="1">
      <alignment horizontal="left" vertical="center"/>
    </xf>
    <xf numFmtId="3" fontId="11" fillId="0" borderId="15" xfId="49" applyNumberFormat="1" applyFont="1" applyBorder="1" applyAlignment="1">
      <alignment vertical="center"/>
    </xf>
    <xf numFmtId="3" fontId="11" fillId="0" borderId="16" xfId="49" applyNumberFormat="1" applyFont="1" applyBorder="1" applyAlignment="1">
      <alignment vertical="center"/>
    </xf>
    <xf numFmtId="3" fontId="11" fillId="0" borderId="17" xfId="49" applyNumberFormat="1" applyFont="1" applyBorder="1" applyAlignment="1">
      <alignment vertical="center"/>
    </xf>
    <xf numFmtId="0" fontId="10" fillId="0" borderId="56" xfId="0" applyFont="1" applyBorder="1" applyAlignment="1">
      <alignment horizontal="left" vertical="center"/>
    </xf>
    <xf numFmtId="3" fontId="11" fillId="0" borderId="57" xfId="49" applyNumberFormat="1" applyFont="1" applyBorder="1" applyAlignment="1">
      <alignment vertical="center"/>
    </xf>
    <xf numFmtId="3" fontId="11" fillId="0" borderId="39" xfId="49" applyNumberFormat="1" applyFont="1" applyBorder="1" applyAlignment="1">
      <alignment vertical="center"/>
    </xf>
    <xf numFmtId="3" fontId="11" fillId="0" borderId="40" xfId="49" applyNumberFormat="1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3" fontId="11" fillId="0" borderId="11" xfId="49" applyNumberFormat="1" applyFont="1" applyBorder="1" applyAlignment="1">
      <alignment vertical="center"/>
    </xf>
    <xf numFmtId="3" fontId="11" fillId="0" borderId="12" xfId="49" applyNumberFormat="1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3" fontId="9" fillId="0" borderId="29" xfId="49" applyNumberFormat="1" applyFont="1" applyFill="1" applyBorder="1" applyAlignment="1">
      <alignment vertical="center"/>
    </xf>
    <xf numFmtId="0" fontId="9" fillId="0" borderId="88" xfId="0" applyFont="1" applyBorder="1" applyAlignment="1">
      <alignment vertical="center"/>
    </xf>
    <xf numFmtId="3" fontId="9" fillId="0" borderId="89" xfId="49" applyNumberFormat="1" applyFont="1" applyBorder="1" applyAlignment="1">
      <alignment vertical="center"/>
    </xf>
    <xf numFmtId="3" fontId="9" fillId="0" borderId="90" xfId="49" applyNumberFormat="1" applyFont="1" applyBorder="1" applyAlignment="1">
      <alignment vertical="center"/>
    </xf>
    <xf numFmtId="3" fontId="9" fillId="0" borderId="91" xfId="49" applyNumberFormat="1" applyFont="1" applyFill="1" applyBorder="1" applyAlignment="1">
      <alignment vertical="center"/>
    </xf>
    <xf numFmtId="3" fontId="9" fillId="0" borderId="91" xfId="49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9" fillId="0" borderId="0" xfId="49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92" xfId="0" applyFont="1" applyBorder="1" applyAlignment="1">
      <alignment vertical="center"/>
    </xf>
    <xf numFmtId="3" fontId="11" fillId="0" borderId="93" xfId="49" applyNumberFormat="1" applyFont="1" applyBorder="1" applyAlignment="1">
      <alignment vertical="center"/>
    </xf>
    <xf numFmtId="3" fontId="11" fillId="0" borderId="94" xfId="49" applyNumberFormat="1" applyFont="1" applyBorder="1" applyAlignment="1">
      <alignment vertical="center"/>
    </xf>
    <xf numFmtId="3" fontId="11" fillId="0" borderId="95" xfId="49" applyNumberFormat="1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3" fontId="9" fillId="0" borderId="35" xfId="49" applyNumberFormat="1" applyFont="1" applyBorder="1" applyAlignment="1">
      <alignment vertical="center"/>
    </xf>
    <xf numFmtId="0" fontId="9" fillId="0" borderId="0" xfId="0" applyFont="1" applyAlignment="1">
      <alignment horizontal="center" vertical="top"/>
    </xf>
    <xf numFmtId="3" fontId="9" fillId="0" borderId="12" xfId="49" applyNumberFormat="1" applyFont="1" applyBorder="1" applyAlignment="1">
      <alignment vertical="center"/>
    </xf>
    <xf numFmtId="3" fontId="9" fillId="0" borderId="23" xfId="49" applyNumberFormat="1" applyFont="1" applyBorder="1" applyAlignment="1">
      <alignment vertical="center"/>
    </xf>
    <xf numFmtId="3" fontId="9" fillId="0" borderId="43" xfId="49" applyNumberFormat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96" xfId="0" applyFont="1" applyBorder="1" applyAlignment="1">
      <alignment vertical="center"/>
    </xf>
    <xf numFmtId="3" fontId="9" fillId="0" borderId="96" xfId="49" applyNumberFormat="1" applyFont="1" applyBorder="1" applyAlignment="1">
      <alignment vertical="center"/>
    </xf>
    <xf numFmtId="3" fontId="9" fillId="0" borderId="55" xfId="49" applyNumberFormat="1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3" fontId="9" fillId="0" borderId="30" xfId="49" applyNumberFormat="1" applyFont="1" applyBorder="1" applyAlignment="1">
      <alignment horizontal="right" vertical="center"/>
    </xf>
    <xf numFmtId="0" fontId="12" fillId="0" borderId="97" xfId="0" applyFont="1" applyBorder="1" applyAlignment="1">
      <alignment vertical="center"/>
    </xf>
    <xf numFmtId="3" fontId="9" fillId="0" borderId="54" xfId="49" applyNumberFormat="1" applyFont="1" applyBorder="1" applyAlignment="1">
      <alignment vertical="center"/>
    </xf>
    <xf numFmtId="3" fontId="9" fillId="0" borderId="98" xfId="49" applyNumberFormat="1" applyFont="1" applyBorder="1" applyAlignment="1">
      <alignment vertical="center"/>
    </xf>
    <xf numFmtId="3" fontId="9" fillId="0" borderId="33" xfId="49" applyNumberFormat="1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3" fontId="11" fillId="0" borderId="0" xfId="49" applyNumberFormat="1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3" fontId="11" fillId="0" borderId="38" xfId="49" applyNumberFormat="1" applyFont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3" fontId="11" fillId="0" borderId="14" xfId="49" applyNumberFormat="1" applyFont="1" applyBorder="1" applyAlignment="1">
      <alignment vertical="center"/>
    </xf>
    <xf numFmtId="0" fontId="10" fillId="0" borderId="38" xfId="0" applyFont="1" applyBorder="1" applyAlignment="1">
      <alignment horizontal="left" vertical="center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9" fillId="0" borderId="7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3" fontId="9" fillId="0" borderId="22" xfId="49" applyNumberFormat="1" applyFont="1" applyBorder="1" applyAlignment="1">
      <alignment horizontal="right" vertical="center"/>
    </xf>
    <xf numFmtId="3" fontId="9" fillId="0" borderId="15" xfId="49" applyNumberFormat="1" applyFont="1" applyBorder="1" applyAlignment="1">
      <alignment horizontal="right" vertical="center"/>
    </xf>
    <xf numFmtId="3" fontId="9" fillId="0" borderId="23" xfId="49" applyNumberFormat="1" applyFont="1" applyBorder="1" applyAlignment="1">
      <alignment horizontal="right" vertical="center"/>
    </xf>
    <xf numFmtId="3" fontId="9" fillId="0" borderId="16" xfId="49" applyNumberFormat="1" applyFont="1" applyBorder="1" applyAlignment="1">
      <alignment horizontal="right" vertical="center"/>
    </xf>
    <xf numFmtId="3" fontId="9" fillId="0" borderId="76" xfId="49" applyNumberFormat="1" applyFont="1" applyBorder="1" applyAlignment="1">
      <alignment horizontal="right" vertical="center"/>
    </xf>
    <xf numFmtId="3" fontId="9" fillId="0" borderId="17" xfId="49" applyNumberFormat="1" applyFont="1" applyBorder="1" applyAlignment="1">
      <alignment horizontal="right" vertical="center"/>
    </xf>
    <xf numFmtId="3" fontId="9" fillId="0" borderId="24" xfId="49" applyNumberFormat="1" applyFont="1" applyBorder="1" applyAlignment="1">
      <alignment horizontal="right" vertical="center"/>
    </xf>
    <xf numFmtId="3" fontId="9" fillId="0" borderId="20" xfId="49" applyNumberFormat="1" applyFont="1" applyBorder="1" applyAlignment="1">
      <alignment horizontal="right" vertical="center"/>
    </xf>
    <xf numFmtId="3" fontId="9" fillId="0" borderId="100" xfId="49" applyNumberFormat="1" applyFont="1" applyBorder="1" applyAlignment="1">
      <alignment horizontal="right" vertical="center"/>
    </xf>
    <xf numFmtId="3" fontId="9" fillId="0" borderId="18" xfId="49" applyNumberFormat="1" applyFont="1" applyBorder="1" applyAlignment="1">
      <alignment horizontal="right" vertical="center"/>
    </xf>
    <xf numFmtId="3" fontId="9" fillId="0" borderId="101" xfId="49" applyNumberFormat="1" applyFont="1" applyBorder="1" applyAlignment="1">
      <alignment horizontal="right" vertical="center"/>
    </xf>
    <xf numFmtId="3" fontId="9" fillId="0" borderId="19" xfId="49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0" fontId="7" fillId="0" borderId="10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/>
    </xf>
    <xf numFmtId="178" fontId="7" fillId="0" borderId="11" xfId="0" applyNumberFormat="1" applyFont="1" applyFill="1" applyBorder="1" applyAlignment="1">
      <alignment horizontal="center" vertical="center"/>
    </xf>
    <xf numFmtId="178" fontId="7" fillId="0" borderId="89" xfId="0" applyNumberFormat="1" applyFont="1" applyFill="1" applyBorder="1" applyAlignment="1">
      <alignment horizontal="center" vertical="center"/>
    </xf>
    <xf numFmtId="178" fontId="7" fillId="0" borderId="11" xfId="49" applyNumberFormat="1" applyFont="1" applyFill="1" applyBorder="1" applyAlignment="1">
      <alignment horizontal="center" vertical="center"/>
    </xf>
    <xf numFmtId="178" fontId="7" fillId="0" borderId="89" xfId="49" applyNumberFormat="1" applyFont="1" applyFill="1" applyBorder="1" applyAlignment="1">
      <alignment horizontal="center" vertical="center"/>
    </xf>
    <xf numFmtId="178" fontId="7" fillId="0" borderId="12" xfId="0" applyNumberFormat="1" applyFont="1" applyFill="1" applyBorder="1" applyAlignment="1">
      <alignment horizontal="center" vertical="center"/>
    </xf>
    <xf numFmtId="178" fontId="7" fillId="0" borderId="90" xfId="0" applyNumberFormat="1" applyFont="1" applyFill="1" applyBorder="1" applyAlignment="1">
      <alignment horizontal="center" vertical="center"/>
    </xf>
    <xf numFmtId="178" fontId="7" fillId="0" borderId="12" xfId="49" applyNumberFormat="1" applyFont="1" applyFill="1" applyBorder="1" applyAlignment="1">
      <alignment horizontal="center" vertical="center"/>
    </xf>
    <xf numFmtId="178" fontId="7" fillId="0" borderId="90" xfId="49" applyNumberFormat="1" applyFont="1" applyFill="1" applyBorder="1" applyAlignment="1">
      <alignment horizontal="center" vertical="center"/>
    </xf>
    <xf numFmtId="178" fontId="7" fillId="0" borderId="13" xfId="0" applyNumberFormat="1" applyFont="1" applyFill="1" applyBorder="1" applyAlignment="1">
      <alignment horizontal="center" vertical="center"/>
    </xf>
    <xf numFmtId="178" fontId="7" fillId="0" borderId="91" xfId="0" applyNumberFormat="1" applyFont="1" applyFill="1" applyBorder="1" applyAlignment="1">
      <alignment horizontal="center" vertical="center"/>
    </xf>
    <xf numFmtId="178" fontId="7" fillId="0" borderId="13" xfId="49" applyNumberFormat="1" applyFont="1" applyFill="1" applyBorder="1" applyAlignment="1">
      <alignment horizontal="center" vertical="center"/>
    </xf>
    <xf numFmtId="178" fontId="7" fillId="0" borderId="91" xfId="49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1">
      <selection activeCell="C2" sqref="C2:G2"/>
    </sheetView>
  </sheetViews>
  <sheetFormatPr defaultColWidth="9.00390625" defaultRowHeight="13.5"/>
  <cols>
    <col min="1" max="1" width="20.50390625" style="0" customWidth="1"/>
    <col min="2" max="2" width="9.375" style="0" customWidth="1"/>
    <col min="3" max="3" width="9.25390625" style="0" bestFit="1" customWidth="1"/>
    <col min="4" max="4" width="10.25390625" style="0" customWidth="1"/>
    <col min="5" max="6" width="9.50390625" style="0" customWidth="1"/>
    <col min="7" max="7" width="9.25390625" style="0" customWidth="1"/>
    <col min="8" max="8" width="9.375" style="0" customWidth="1"/>
    <col min="9" max="9" width="10.00390625" style="0" customWidth="1"/>
    <col min="10" max="10" width="10.125" style="0" customWidth="1"/>
  </cols>
  <sheetData>
    <row r="1" spans="1:10" ht="19.5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12.75" customHeight="1">
      <c r="A2" s="107"/>
      <c r="B2" s="107"/>
      <c r="C2" s="223" t="s">
        <v>1</v>
      </c>
      <c r="D2" s="223"/>
      <c r="E2" s="223"/>
      <c r="F2" s="223"/>
      <c r="G2" s="223"/>
      <c r="H2" s="107"/>
      <c r="I2" s="107"/>
      <c r="J2" s="197" t="s">
        <v>2</v>
      </c>
    </row>
    <row r="3" spans="1:10" ht="12.75" customHeight="1">
      <c r="A3" s="108"/>
      <c r="B3" s="109"/>
      <c r="C3" s="109"/>
      <c r="D3" s="109"/>
      <c r="E3" s="110"/>
      <c r="F3" s="111"/>
      <c r="G3" s="111"/>
      <c r="H3" s="111"/>
      <c r="I3" s="224" t="s">
        <v>3</v>
      </c>
      <c r="J3" s="224"/>
    </row>
    <row r="4" spans="1:10" ht="21" customHeight="1">
      <c r="A4" s="228" t="s">
        <v>4</v>
      </c>
      <c r="B4" s="225" t="s">
        <v>5</v>
      </c>
      <c r="C4" s="226"/>
      <c r="D4" s="227"/>
      <c r="E4" s="225" t="s">
        <v>6</v>
      </c>
      <c r="F4" s="226"/>
      <c r="G4" s="227"/>
      <c r="H4" s="225" t="s">
        <v>7</v>
      </c>
      <c r="I4" s="226"/>
      <c r="J4" s="227"/>
    </row>
    <row r="5" spans="1:10" ht="21.75" customHeight="1">
      <c r="A5" s="229"/>
      <c r="B5" s="113" t="s">
        <v>8</v>
      </c>
      <c r="C5" s="112" t="s">
        <v>9</v>
      </c>
      <c r="D5" s="114" t="s">
        <v>10</v>
      </c>
      <c r="E5" s="113" t="s">
        <v>8</v>
      </c>
      <c r="F5" s="112" t="s">
        <v>9</v>
      </c>
      <c r="G5" s="114" t="s">
        <v>10</v>
      </c>
      <c r="H5" s="113" t="s">
        <v>8</v>
      </c>
      <c r="I5" s="112" t="s">
        <v>9</v>
      </c>
      <c r="J5" s="114" t="s">
        <v>10</v>
      </c>
    </row>
    <row r="6" spans="1:10" ht="12" customHeight="1">
      <c r="A6" s="115" t="s">
        <v>11</v>
      </c>
      <c r="B6" s="116"/>
      <c r="C6" s="117"/>
      <c r="D6" s="118"/>
      <c r="E6" s="116"/>
      <c r="F6" s="117"/>
      <c r="G6" s="118"/>
      <c r="H6" s="119"/>
      <c r="I6" s="198"/>
      <c r="J6" s="118"/>
    </row>
    <row r="7" spans="1:10" ht="10.5" customHeight="1">
      <c r="A7" s="120" t="s">
        <v>12</v>
      </c>
      <c r="B7" s="121"/>
      <c r="C7" s="122"/>
      <c r="D7" s="123"/>
      <c r="E7" s="121"/>
      <c r="F7" s="122"/>
      <c r="G7" s="123"/>
      <c r="H7" s="121"/>
      <c r="I7" s="122"/>
      <c r="J7" s="123"/>
    </row>
    <row r="8" spans="1:10" ht="12" customHeight="1">
      <c r="A8" s="120" t="s">
        <v>13</v>
      </c>
      <c r="B8" s="121"/>
      <c r="C8" s="124"/>
      <c r="D8" s="123"/>
      <c r="E8" s="121"/>
      <c r="F8" s="124"/>
      <c r="G8" s="123"/>
      <c r="H8" s="121"/>
      <c r="I8" s="122"/>
      <c r="J8" s="123"/>
    </row>
    <row r="9" spans="1:10" ht="12" customHeight="1">
      <c r="A9" s="125" t="s">
        <v>14</v>
      </c>
      <c r="B9" s="230">
        <v>59591</v>
      </c>
      <c r="C9" s="232">
        <v>37336</v>
      </c>
      <c r="D9" s="234">
        <f>B9-C9</f>
        <v>22255</v>
      </c>
      <c r="E9" s="230">
        <v>0</v>
      </c>
      <c r="F9" s="232">
        <v>0</v>
      </c>
      <c r="G9" s="234">
        <f>E9-F9</f>
        <v>0</v>
      </c>
      <c r="H9" s="238">
        <f aca="true" t="shared" si="0" ref="H9:H14">B9+E9</f>
        <v>59591</v>
      </c>
      <c r="I9" s="240">
        <f aca="true" t="shared" si="1" ref="I9:I14">C9+F9</f>
        <v>37336</v>
      </c>
      <c r="J9" s="236">
        <f aca="true" t="shared" si="2" ref="J9:J14">H9-I9</f>
        <v>22255</v>
      </c>
    </row>
    <row r="10" spans="1:10" ht="10.5" customHeight="1">
      <c r="A10" s="128" t="s">
        <v>15</v>
      </c>
      <c r="B10" s="230"/>
      <c r="C10" s="232"/>
      <c r="D10" s="234"/>
      <c r="E10" s="230"/>
      <c r="F10" s="232"/>
      <c r="G10" s="234"/>
      <c r="H10" s="239"/>
      <c r="I10" s="241"/>
      <c r="J10" s="237"/>
    </row>
    <row r="11" spans="1:10" ht="10.5" customHeight="1">
      <c r="A11" s="125" t="s">
        <v>16</v>
      </c>
      <c r="B11" s="230">
        <v>24342050</v>
      </c>
      <c r="C11" s="232">
        <v>27238788</v>
      </c>
      <c r="D11" s="234">
        <f>B11-C11</f>
        <v>-2896738</v>
      </c>
      <c r="E11" s="230">
        <v>0</v>
      </c>
      <c r="F11" s="232">
        <v>0</v>
      </c>
      <c r="G11" s="234">
        <f>E11-F11</f>
        <v>0</v>
      </c>
      <c r="H11" s="238">
        <f t="shared" si="0"/>
        <v>24342050</v>
      </c>
      <c r="I11" s="240">
        <f t="shared" si="1"/>
        <v>27238788</v>
      </c>
      <c r="J11" s="236">
        <f t="shared" si="2"/>
        <v>-2896738</v>
      </c>
    </row>
    <row r="12" spans="1:10" ht="11.25" customHeight="1">
      <c r="A12" s="129" t="s">
        <v>17</v>
      </c>
      <c r="B12" s="230"/>
      <c r="C12" s="232"/>
      <c r="D12" s="234"/>
      <c r="E12" s="230"/>
      <c r="F12" s="232"/>
      <c r="G12" s="234"/>
      <c r="H12" s="239"/>
      <c r="I12" s="241"/>
      <c r="J12" s="237"/>
    </row>
    <row r="13" spans="1:10" ht="13.5" customHeight="1">
      <c r="A13" s="130" t="s">
        <v>18</v>
      </c>
      <c r="B13" s="131">
        <v>80000</v>
      </c>
      <c r="C13" s="132">
        <v>70000</v>
      </c>
      <c r="D13" s="133">
        <f aca="true" t="shared" si="3" ref="D13:D37">B13-C13</f>
        <v>10000</v>
      </c>
      <c r="E13" s="126">
        <v>0</v>
      </c>
      <c r="F13" s="134">
        <v>0</v>
      </c>
      <c r="G13" s="127">
        <f aca="true" t="shared" si="4" ref="G13:G37">E13-F13</f>
        <v>0</v>
      </c>
      <c r="H13" s="131">
        <f t="shared" si="0"/>
        <v>80000</v>
      </c>
      <c r="I13" s="199">
        <f t="shared" si="1"/>
        <v>70000</v>
      </c>
      <c r="J13" s="133">
        <f t="shared" si="2"/>
        <v>10000</v>
      </c>
    </row>
    <row r="14" spans="1:10" ht="12.75" customHeight="1">
      <c r="A14" s="135" t="s">
        <v>19</v>
      </c>
      <c r="B14" s="231">
        <v>713400</v>
      </c>
      <c r="C14" s="233">
        <v>600000</v>
      </c>
      <c r="D14" s="235">
        <f t="shared" si="3"/>
        <v>113400</v>
      </c>
      <c r="E14" s="231">
        <v>74000</v>
      </c>
      <c r="F14" s="233">
        <v>26000</v>
      </c>
      <c r="G14" s="235">
        <f t="shared" si="4"/>
        <v>48000</v>
      </c>
      <c r="H14" s="238">
        <f t="shared" si="0"/>
        <v>787400</v>
      </c>
      <c r="I14" s="240">
        <f t="shared" si="1"/>
        <v>626000</v>
      </c>
      <c r="J14" s="236">
        <f t="shared" si="2"/>
        <v>161400</v>
      </c>
    </row>
    <row r="15" spans="1:10" ht="9.75" customHeight="1">
      <c r="A15" s="136" t="s">
        <v>20</v>
      </c>
      <c r="B15" s="231"/>
      <c r="C15" s="233"/>
      <c r="D15" s="235"/>
      <c r="E15" s="231"/>
      <c r="F15" s="233"/>
      <c r="G15" s="235"/>
      <c r="H15" s="239"/>
      <c r="I15" s="241"/>
      <c r="J15" s="237"/>
    </row>
    <row r="16" spans="1:10" ht="19.5" customHeight="1">
      <c r="A16" s="137" t="s">
        <v>21</v>
      </c>
      <c r="B16" s="138">
        <f>SUM(B17:B28)</f>
        <v>0</v>
      </c>
      <c r="C16" s="139">
        <f>SUM(C17:C28)</f>
        <v>0</v>
      </c>
      <c r="D16" s="140">
        <f t="shared" si="3"/>
        <v>0</v>
      </c>
      <c r="E16" s="138">
        <f>SUM(E17:E28)</f>
        <v>123414945</v>
      </c>
      <c r="F16" s="139">
        <f>SUM(F17:F28)</f>
        <v>75317077</v>
      </c>
      <c r="G16" s="140">
        <f t="shared" si="4"/>
        <v>48097868</v>
      </c>
      <c r="H16" s="141">
        <f aca="true" t="shared" si="5" ref="H16:H37">B16+E16</f>
        <v>123414945</v>
      </c>
      <c r="I16" s="139">
        <f aca="true" t="shared" si="6" ref="I16:I37">C16+F16</f>
        <v>75317077</v>
      </c>
      <c r="J16" s="140">
        <f aca="true" t="shared" si="7" ref="J16:J37">H16-I16</f>
        <v>48097868</v>
      </c>
    </row>
    <row r="17" spans="1:10" ht="15" customHeight="1">
      <c r="A17" s="142" t="s">
        <v>22</v>
      </c>
      <c r="B17" s="143">
        <v>0</v>
      </c>
      <c r="C17" s="144">
        <v>0</v>
      </c>
      <c r="D17" s="145">
        <f t="shared" si="3"/>
        <v>0</v>
      </c>
      <c r="E17" s="143">
        <v>1247700</v>
      </c>
      <c r="F17" s="144">
        <v>1207500</v>
      </c>
      <c r="G17" s="145">
        <f t="shared" si="4"/>
        <v>40200</v>
      </c>
      <c r="H17" s="143">
        <f t="shared" si="5"/>
        <v>1247700</v>
      </c>
      <c r="I17" s="161">
        <f t="shared" si="6"/>
        <v>1207500</v>
      </c>
      <c r="J17" s="145">
        <f t="shared" si="7"/>
        <v>40200</v>
      </c>
    </row>
    <row r="18" spans="1:10" ht="15" customHeight="1">
      <c r="A18" s="146" t="s">
        <v>23</v>
      </c>
      <c r="B18" s="147">
        <v>0</v>
      </c>
      <c r="C18" s="148">
        <v>0</v>
      </c>
      <c r="D18" s="149">
        <f t="shared" si="3"/>
        <v>0</v>
      </c>
      <c r="E18" s="147">
        <v>5547247</v>
      </c>
      <c r="F18" s="148">
        <v>11119695</v>
      </c>
      <c r="G18" s="149">
        <f t="shared" si="4"/>
        <v>-5572448</v>
      </c>
      <c r="H18" s="147">
        <f t="shared" si="5"/>
        <v>5547247</v>
      </c>
      <c r="I18" s="164">
        <f t="shared" si="6"/>
        <v>11119695</v>
      </c>
      <c r="J18" s="149">
        <f t="shared" si="7"/>
        <v>-5572448</v>
      </c>
    </row>
    <row r="19" spans="1:10" ht="15" customHeight="1">
      <c r="A19" s="146" t="s">
        <v>24</v>
      </c>
      <c r="B19" s="147">
        <v>0</v>
      </c>
      <c r="C19" s="148">
        <v>0</v>
      </c>
      <c r="D19" s="149">
        <f t="shared" si="3"/>
        <v>0</v>
      </c>
      <c r="E19" s="147">
        <v>14082600</v>
      </c>
      <c r="F19" s="148">
        <v>12337920</v>
      </c>
      <c r="G19" s="149">
        <f t="shared" si="4"/>
        <v>1744680</v>
      </c>
      <c r="H19" s="147">
        <f t="shared" si="5"/>
        <v>14082600</v>
      </c>
      <c r="I19" s="164">
        <f t="shared" si="6"/>
        <v>12337920</v>
      </c>
      <c r="J19" s="149">
        <f t="shared" si="7"/>
        <v>1744680</v>
      </c>
    </row>
    <row r="20" spans="1:10" ht="15" customHeight="1">
      <c r="A20" s="146" t="s">
        <v>25</v>
      </c>
      <c r="B20" s="147">
        <v>0</v>
      </c>
      <c r="C20" s="148">
        <v>0</v>
      </c>
      <c r="D20" s="149">
        <f t="shared" si="3"/>
        <v>0</v>
      </c>
      <c r="E20" s="147">
        <v>11711994</v>
      </c>
      <c r="F20" s="148">
        <v>0</v>
      </c>
      <c r="G20" s="149">
        <f t="shared" si="4"/>
        <v>11711994</v>
      </c>
      <c r="H20" s="147">
        <f t="shared" si="5"/>
        <v>11711994</v>
      </c>
      <c r="I20" s="164">
        <f t="shared" si="6"/>
        <v>0</v>
      </c>
      <c r="J20" s="149">
        <f t="shared" si="7"/>
        <v>11711994</v>
      </c>
    </row>
    <row r="21" spans="1:10" ht="15" customHeight="1">
      <c r="A21" s="146" t="s">
        <v>26</v>
      </c>
      <c r="B21" s="147">
        <v>0</v>
      </c>
      <c r="C21" s="148">
        <v>0</v>
      </c>
      <c r="D21" s="149">
        <f t="shared" si="3"/>
        <v>0</v>
      </c>
      <c r="E21" s="147">
        <v>11000</v>
      </c>
      <c r="F21" s="148">
        <v>9665950</v>
      </c>
      <c r="G21" s="149">
        <f t="shared" si="4"/>
        <v>-9654950</v>
      </c>
      <c r="H21" s="147">
        <f t="shared" si="5"/>
        <v>11000</v>
      </c>
      <c r="I21" s="164">
        <f t="shared" si="6"/>
        <v>9665950</v>
      </c>
      <c r="J21" s="149">
        <f t="shared" si="7"/>
        <v>-9654950</v>
      </c>
    </row>
    <row r="22" spans="1:10" ht="15" customHeight="1">
      <c r="A22" s="150" t="s">
        <v>27</v>
      </c>
      <c r="B22" s="147">
        <v>0</v>
      </c>
      <c r="C22" s="148">
        <v>0</v>
      </c>
      <c r="D22" s="149">
        <f t="shared" si="3"/>
        <v>0</v>
      </c>
      <c r="E22" s="147">
        <v>85320000</v>
      </c>
      <c r="F22" s="148">
        <v>35300000</v>
      </c>
      <c r="G22" s="149">
        <f t="shared" si="4"/>
        <v>50020000</v>
      </c>
      <c r="H22" s="147">
        <f t="shared" si="5"/>
        <v>85320000</v>
      </c>
      <c r="I22" s="164">
        <f t="shared" si="6"/>
        <v>35300000</v>
      </c>
      <c r="J22" s="149">
        <f t="shared" si="7"/>
        <v>50020000</v>
      </c>
    </row>
    <row r="23" spans="1:10" ht="15" customHeight="1">
      <c r="A23" s="150" t="s">
        <v>28</v>
      </c>
      <c r="B23" s="147">
        <v>0</v>
      </c>
      <c r="C23" s="148">
        <v>0</v>
      </c>
      <c r="D23" s="149">
        <f t="shared" si="3"/>
        <v>0</v>
      </c>
      <c r="E23" s="147">
        <v>2497850</v>
      </c>
      <c r="F23" s="148">
        <v>1301850</v>
      </c>
      <c r="G23" s="149">
        <f t="shared" si="4"/>
        <v>1196000</v>
      </c>
      <c r="H23" s="147">
        <f t="shared" si="5"/>
        <v>2497850</v>
      </c>
      <c r="I23" s="164">
        <f t="shared" si="6"/>
        <v>1301850</v>
      </c>
      <c r="J23" s="149">
        <f t="shared" si="7"/>
        <v>1196000</v>
      </c>
    </row>
    <row r="24" spans="1:10" ht="15" customHeight="1">
      <c r="A24" s="150" t="s">
        <v>29</v>
      </c>
      <c r="B24" s="147">
        <v>0</v>
      </c>
      <c r="C24" s="148">
        <v>0</v>
      </c>
      <c r="D24" s="149">
        <f t="shared" si="3"/>
        <v>0</v>
      </c>
      <c r="E24" s="147">
        <v>653409</v>
      </c>
      <c r="F24" s="148">
        <v>543009</v>
      </c>
      <c r="G24" s="149">
        <f t="shared" si="4"/>
        <v>110400</v>
      </c>
      <c r="H24" s="147">
        <f t="shared" si="5"/>
        <v>653409</v>
      </c>
      <c r="I24" s="164">
        <f t="shared" si="6"/>
        <v>543009</v>
      </c>
      <c r="J24" s="149">
        <f t="shared" si="7"/>
        <v>110400</v>
      </c>
    </row>
    <row r="25" spans="1:10" ht="15" customHeight="1">
      <c r="A25" s="150" t="s">
        <v>30</v>
      </c>
      <c r="B25" s="147">
        <v>0</v>
      </c>
      <c r="C25" s="148">
        <v>0</v>
      </c>
      <c r="D25" s="149">
        <f t="shared" si="3"/>
        <v>0</v>
      </c>
      <c r="E25" s="147">
        <v>584060</v>
      </c>
      <c r="F25" s="148">
        <v>0</v>
      </c>
      <c r="G25" s="149">
        <f t="shared" si="4"/>
        <v>584060</v>
      </c>
      <c r="H25" s="147">
        <f t="shared" si="5"/>
        <v>584060</v>
      </c>
      <c r="I25" s="164">
        <f t="shared" si="6"/>
        <v>0</v>
      </c>
      <c r="J25" s="149">
        <f t="shared" si="7"/>
        <v>584060</v>
      </c>
    </row>
    <row r="26" spans="1:10" ht="15" customHeight="1">
      <c r="A26" s="150" t="s">
        <v>31</v>
      </c>
      <c r="B26" s="147">
        <v>0</v>
      </c>
      <c r="C26" s="148">
        <v>0</v>
      </c>
      <c r="D26" s="149">
        <f t="shared" si="3"/>
        <v>0</v>
      </c>
      <c r="E26" s="147">
        <v>659085</v>
      </c>
      <c r="F26" s="148">
        <v>0</v>
      </c>
      <c r="G26" s="149">
        <f t="shared" si="4"/>
        <v>659085</v>
      </c>
      <c r="H26" s="147">
        <f t="shared" si="5"/>
        <v>659085</v>
      </c>
      <c r="I26" s="164">
        <f t="shared" si="6"/>
        <v>0</v>
      </c>
      <c r="J26" s="149">
        <f t="shared" si="7"/>
        <v>659085</v>
      </c>
    </row>
    <row r="27" spans="1:10" ht="15" customHeight="1">
      <c r="A27" s="150" t="s">
        <v>32</v>
      </c>
      <c r="B27" s="147">
        <v>0</v>
      </c>
      <c r="C27" s="148">
        <v>0</v>
      </c>
      <c r="D27" s="149">
        <f t="shared" si="3"/>
        <v>0</v>
      </c>
      <c r="E27" s="147">
        <v>0</v>
      </c>
      <c r="F27" s="148">
        <v>2660100</v>
      </c>
      <c r="G27" s="149">
        <f t="shared" si="4"/>
        <v>-2660100</v>
      </c>
      <c r="H27" s="147">
        <f t="shared" si="5"/>
        <v>0</v>
      </c>
      <c r="I27" s="164">
        <f t="shared" si="6"/>
        <v>2660100</v>
      </c>
      <c r="J27" s="149">
        <f t="shared" si="7"/>
        <v>-2660100</v>
      </c>
    </row>
    <row r="28" spans="1:10" ht="15" customHeight="1">
      <c r="A28" s="150" t="s">
        <v>33</v>
      </c>
      <c r="B28" s="147">
        <v>0</v>
      </c>
      <c r="C28" s="148">
        <v>0</v>
      </c>
      <c r="D28" s="149">
        <f t="shared" si="3"/>
        <v>0</v>
      </c>
      <c r="E28" s="147">
        <v>1100000</v>
      </c>
      <c r="F28" s="148">
        <v>1181053</v>
      </c>
      <c r="G28" s="149">
        <f t="shared" si="4"/>
        <v>-81053</v>
      </c>
      <c r="H28" s="147">
        <f t="shared" si="5"/>
        <v>1100000</v>
      </c>
      <c r="I28" s="164">
        <f t="shared" si="6"/>
        <v>1181053</v>
      </c>
      <c r="J28" s="149">
        <f t="shared" si="7"/>
        <v>-81053</v>
      </c>
    </row>
    <row r="29" spans="1:10" ht="18" customHeight="1">
      <c r="A29" s="151" t="s">
        <v>34</v>
      </c>
      <c r="B29" s="141">
        <f>B30+B31</f>
        <v>456899</v>
      </c>
      <c r="C29" s="152">
        <f>C30+C31</f>
        <v>556384</v>
      </c>
      <c r="D29" s="140">
        <f t="shared" si="3"/>
        <v>-99485</v>
      </c>
      <c r="E29" s="141">
        <f>E30+E31</f>
        <v>21271</v>
      </c>
      <c r="F29" s="152">
        <f>F30+F31</f>
        <v>24391</v>
      </c>
      <c r="G29" s="140">
        <f t="shared" si="4"/>
        <v>-3120</v>
      </c>
      <c r="H29" s="141">
        <f t="shared" si="5"/>
        <v>478170</v>
      </c>
      <c r="I29" s="139">
        <f t="shared" si="6"/>
        <v>580775</v>
      </c>
      <c r="J29" s="140">
        <f t="shared" si="7"/>
        <v>-102605</v>
      </c>
    </row>
    <row r="30" spans="1:10" ht="15" customHeight="1">
      <c r="A30" s="153" t="s">
        <v>35</v>
      </c>
      <c r="B30" s="143">
        <v>5622</v>
      </c>
      <c r="C30" s="154">
        <v>11302</v>
      </c>
      <c r="D30" s="145">
        <f t="shared" si="3"/>
        <v>-5680</v>
      </c>
      <c r="E30" s="143">
        <v>17641</v>
      </c>
      <c r="F30" s="144">
        <v>22991</v>
      </c>
      <c r="G30" s="145">
        <f t="shared" si="4"/>
        <v>-5350</v>
      </c>
      <c r="H30" s="143">
        <f t="shared" si="5"/>
        <v>23263</v>
      </c>
      <c r="I30" s="161">
        <f t="shared" si="6"/>
        <v>34293</v>
      </c>
      <c r="J30" s="145">
        <f t="shared" si="7"/>
        <v>-11030</v>
      </c>
    </row>
    <row r="31" spans="1:10" ht="15" customHeight="1">
      <c r="A31" s="155" t="s">
        <v>36</v>
      </c>
      <c r="B31" s="156">
        <v>451277</v>
      </c>
      <c r="C31" s="157">
        <v>545082</v>
      </c>
      <c r="D31" s="158">
        <f t="shared" si="3"/>
        <v>-93805</v>
      </c>
      <c r="E31" s="156">
        <v>3630</v>
      </c>
      <c r="F31" s="157">
        <v>1400</v>
      </c>
      <c r="G31" s="158">
        <f t="shared" si="4"/>
        <v>2230</v>
      </c>
      <c r="H31" s="156">
        <f t="shared" si="5"/>
        <v>454907</v>
      </c>
      <c r="I31" s="200">
        <f t="shared" si="6"/>
        <v>546482</v>
      </c>
      <c r="J31" s="158">
        <f t="shared" si="7"/>
        <v>-91575</v>
      </c>
    </row>
    <row r="32" spans="1:10" ht="18" customHeight="1">
      <c r="A32" s="137" t="s">
        <v>37</v>
      </c>
      <c r="B32" s="138">
        <f>SUM(B33:B35)</f>
        <v>926815</v>
      </c>
      <c r="C32" s="139">
        <f>C33+C34+C35</f>
        <v>1894319</v>
      </c>
      <c r="D32" s="140">
        <f t="shared" si="3"/>
        <v>-967504</v>
      </c>
      <c r="E32" s="138">
        <f>E33</f>
        <v>0</v>
      </c>
      <c r="F32" s="139">
        <f>F33+F34</f>
        <v>0</v>
      </c>
      <c r="G32" s="140">
        <f t="shared" si="4"/>
        <v>0</v>
      </c>
      <c r="H32" s="141">
        <f t="shared" si="5"/>
        <v>926815</v>
      </c>
      <c r="I32" s="139">
        <f t="shared" si="6"/>
        <v>1894319</v>
      </c>
      <c r="J32" s="140">
        <f t="shared" si="7"/>
        <v>-967504</v>
      </c>
    </row>
    <row r="33" spans="1:10" s="106" customFormat="1" ht="15" customHeight="1">
      <c r="A33" s="159" t="s">
        <v>38</v>
      </c>
      <c r="B33" s="160">
        <v>0</v>
      </c>
      <c r="C33" s="161">
        <v>1228800</v>
      </c>
      <c r="D33" s="145">
        <f t="shared" si="3"/>
        <v>-1228800</v>
      </c>
      <c r="E33" s="160">
        <v>0</v>
      </c>
      <c r="F33" s="161">
        <v>0</v>
      </c>
      <c r="G33" s="145">
        <f t="shared" si="4"/>
        <v>0</v>
      </c>
      <c r="H33" s="143">
        <f t="shared" si="5"/>
        <v>0</v>
      </c>
      <c r="I33" s="161">
        <f t="shared" si="6"/>
        <v>1228800</v>
      </c>
      <c r="J33" s="145">
        <f t="shared" si="7"/>
        <v>-1228800</v>
      </c>
    </row>
    <row r="34" spans="1:10" s="106" customFormat="1" ht="15" customHeight="1">
      <c r="A34" s="162" t="s">
        <v>39</v>
      </c>
      <c r="B34" s="163">
        <v>222290</v>
      </c>
      <c r="C34" s="164">
        <v>173750</v>
      </c>
      <c r="D34" s="149">
        <f t="shared" si="3"/>
        <v>48540</v>
      </c>
      <c r="E34" s="163">
        <v>0</v>
      </c>
      <c r="F34" s="164">
        <v>0</v>
      </c>
      <c r="G34" s="149">
        <f t="shared" si="4"/>
        <v>0</v>
      </c>
      <c r="H34" s="143">
        <f t="shared" si="5"/>
        <v>222290</v>
      </c>
      <c r="I34" s="161">
        <f t="shared" si="6"/>
        <v>173750</v>
      </c>
      <c r="J34" s="145">
        <f t="shared" si="7"/>
        <v>48540</v>
      </c>
    </row>
    <row r="35" spans="1:10" s="106" customFormat="1" ht="15" customHeight="1">
      <c r="A35" s="165" t="s">
        <v>40</v>
      </c>
      <c r="B35" s="166">
        <v>704525</v>
      </c>
      <c r="C35" s="167">
        <v>491769</v>
      </c>
      <c r="D35" s="168">
        <f t="shared" si="3"/>
        <v>212756</v>
      </c>
      <c r="E35" s="166">
        <v>0</v>
      </c>
      <c r="F35" s="167">
        <v>0</v>
      </c>
      <c r="G35" s="168">
        <f t="shared" si="4"/>
        <v>0</v>
      </c>
      <c r="H35" s="169">
        <f t="shared" si="5"/>
        <v>704525</v>
      </c>
      <c r="I35" s="167">
        <f t="shared" si="6"/>
        <v>491769</v>
      </c>
      <c r="J35" s="168">
        <f t="shared" si="7"/>
        <v>212756</v>
      </c>
    </row>
    <row r="36" spans="1:10" ht="19.5" customHeight="1">
      <c r="A36" s="170" t="s">
        <v>41</v>
      </c>
      <c r="B36" s="171">
        <v>28441021</v>
      </c>
      <c r="C36" s="172">
        <v>1871983</v>
      </c>
      <c r="D36" s="173">
        <f t="shared" si="3"/>
        <v>26569038</v>
      </c>
      <c r="E36" s="171">
        <v>0</v>
      </c>
      <c r="F36" s="172">
        <v>0</v>
      </c>
      <c r="G36" s="173">
        <f t="shared" si="4"/>
        <v>0</v>
      </c>
      <c r="H36" s="171">
        <f t="shared" si="5"/>
        <v>28441021</v>
      </c>
      <c r="I36" s="172">
        <f t="shared" si="6"/>
        <v>1871983</v>
      </c>
      <c r="J36" s="173">
        <f t="shared" si="7"/>
        <v>26569038</v>
      </c>
    </row>
    <row r="37" spans="1:10" ht="17.25" customHeight="1">
      <c r="A37" s="174" t="s">
        <v>42</v>
      </c>
      <c r="B37" s="175">
        <f>B9+B11+B13+B14+B16+B29+B32+B36</f>
        <v>55019776</v>
      </c>
      <c r="C37" s="176">
        <f>C9+C11+C13+C14+C16+C29+C32+C36</f>
        <v>32268810</v>
      </c>
      <c r="D37" s="177">
        <f t="shared" si="3"/>
        <v>22750966</v>
      </c>
      <c r="E37" s="175">
        <f>E9+E11+E13+E14+E16+E29+E32+E36</f>
        <v>123510216</v>
      </c>
      <c r="F37" s="176">
        <f>F9+F11+F13+F14+F16+F29+F32+F36</f>
        <v>75367468</v>
      </c>
      <c r="G37" s="177">
        <f t="shared" si="4"/>
        <v>48142748</v>
      </c>
      <c r="H37" s="175">
        <f t="shared" si="5"/>
        <v>178529992</v>
      </c>
      <c r="I37" s="176">
        <f t="shared" si="6"/>
        <v>107636278</v>
      </c>
      <c r="J37" s="177">
        <f t="shared" si="7"/>
        <v>70893714</v>
      </c>
    </row>
    <row r="38" spans="1:10" ht="14.25" customHeight="1">
      <c r="A38" s="178" t="s">
        <v>43</v>
      </c>
      <c r="B38" s="179"/>
      <c r="C38" s="180"/>
      <c r="D38" s="118"/>
      <c r="E38" s="179"/>
      <c r="F38" s="180"/>
      <c r="G38" s="118"/>
      <c r="H38" s="119"/>
      <c r="I38" s="198"/>
      <c r="J38" s="118"/>
    </row>
    <row r="39" spans="1:10" ht="21.75" customHeight="1">
      <c r="A39" s="137" t="s">
        <v>44</v>
      </c>
      <c r="B39" s="141">
        <f>SUM(B40:B58)</f>
        <v>3971828</v>
      </c>
      <c r="C39" s="139">
        <f>SUM(C40:C58)</f>
        <v>5487119</v>
      </c>
      <c r="D39" s="140">
        <f aca="true" t="shared" si="8" ref="D39:D58">B39-C39</f>
        <v>-1515291</v>
      </c>
      <c r="E39" s="141">
        <f>SUM(E40:E58)</f>
        <v>61926649</v>
      </c>
      <c r="F39" s="139">
        <f>SUM(F40:F58)</f>
        <v>45463997</v>
      </c>
      <c r="G39" s="140">
        <f>E39-F39</f>
        <v>16462652</v>
      </c>
      <c r="H39" s="141">
        <f aca="true" t="shared" si="9" ref="H39:I41">B39+E39</f>
        <v>65898477</v>
      </c>
      <c r="I39" s="139">
        <f t="shared" si="9"/>
        <v>50951116</v>
      </c>
      <c r="J39" s="140">
        <f>H39-I39</f>
        <v>14947361</v>
      </c>
    </row>
    <row r="40" spans="1:10" ht="18" customHeight="1">
      <c r="A40" s="153" t="s">
        <v>45</v>
      </c>
      <c r="B40" s="143">
        <v>116329</v>
      </c>
      <c r="C40" s="161">
        <v>211870</v>
      </c>
      <c r="D40" s="145">
        <f t="shared" si="8"/>
        <v>-95541</v>
      </c>
      <c r="E40" s="143">
        <v>560789</v>
      </c>
      <c r="F40" s="161">
        <v>564210</v>
      </c>
      <c r="G40" s="145">
        <f>E40-F40</f>
        <v>-3421</v>
      </c>
      <c r="H40" s="143">
        <f t="shared" si="9"/>
        <v>677118</v>
      </c>
      <c r="I40" s="161">
        <f t="shared" si="9"/>
        <v>776080</v>
      </c>
      <c r="J40" s="145">
        <f>H40-I40</f>
        <v>-98962</v>
      </c>
    </row>
    <row r="41" spans="1:10" ht="18" customHeight="1">
      <c r="A41" s="181" t="s">
        <v>46</v>
      </c>
      <c r="B41" s="147">
        <v>182967</v>
      </c>
      <c r="C41" s="164">
        <v>241711</v>
      </c>
      <c r="D41" s="182">
        <f t="shared" si="8"/>
        <v>-58744</v>
      </c>
      <c r="E41" s="147">
        <v>882033</v>
      </c>
      <c r="F41" s="164">
        <v>643679</v>
      </c>
      <c r="G41" s="149">
        <f>E41-F41</f>
        <v>238354</v>
      </c>
      <c r="H41" s="147">
        <f t="shared" si="9"/>
        <v>1065000</v>
      </c>
      <c r="I41" s="164">
        <f t="shared" si="9"/>
        <v>885390</v>
      </c>
      <c r="J41" s="182">
        <f>H41-I41</f>
        <v>179610</v>
      </c>
    </row>
    <row r="42" spans="1:10" ht="18" customHeight="1">
      <c r="A42" s="181" t="s">
        <v>47</v>
      </c>
      <c r="B42" s="147">
        <v>144656</v>
      </c>
      <c r="C42" s="164">
        <v>237835</v>
      </c>
      <c r="D42" s="182">
        <f t="shared" si="8"/>
        <v>-93179</v>
      </c>
      <c r="E42" s="147">
        <v>697348</v>
      </c>
      <c r="F42" s="164">
        <v>633356</v>
      </c>
      <c r="G42" s="149">
        <f aca="true" t="shared" si="10" ref="G42:G58">E42-F42</f>
        <v>63992</v>
      </c>
      <c r="H42" s="147">
        <f aca="true" t="shared" si="11" ref="H42:H53">B42+E42</f>
        <v>842004</v>
      </c>
      <c r="I42" s="164">
        <f aca="true" t="shared" si="12" ref="I42:I53">C42+F42</f>
        <v>871191</v>
      </c>
      <c r="J42" s="182">
        <f aca="true" t="shared" si="13" ref="J42:J58">H42-I42</f>
        <v>-29187</v>
      </c>
    </row>
    <row r="43" spans="1:10" ht="18" customHeight="1">
      <c r="A43" s="181" t="s">
        <v>48</v>
      </c>
      <c r="B43" s="147">
        <v>1357504</v>
      </c>
      <c r="C43" s="164">
        <v>1295382</v>
      </c>
      <c r="D43" s="182">
        <f t="shared" si="8"/>
        <v>62122</v>
      </c>
      <c r="E43" s="147">
        <v>0</v>
      </c>
      <c r="F43" s="164">
        <v>0</v>
      </c>
      <c r="G43" s="149">
        <f t="shared" si="10"/>
        <v>0</v>
      </c>
      <c r="H43" s="147">
        <f t="shared" si="11"/>
        <v>1357504</v>
      </c>
      <c r="I43" s="164">
        <f t="shared" si="12"/>
        <v>1295382</v>
      </c>
      <c r="J43" s="182">
        <f t="shared" si="13"/>
        <v>62122</v>
      </c>
    </row>
    <row r="44" spans="1:10" ht="18" customHeight="1">
      <c r="A44" s="181" t="s">
        <v>49</v>
      </c>
      <c r="B44" s="147">
        <v>56179</v>
      </c>
      <c r="C44" s="164">
        <v>112230</v>
      </c>
      <c r="D44" s="182">
        <f t="shared" si="8"/>
        <v>-56051</v>
      </c>
      <c r="E44" s="147">
        <v>270821</v>
      </c>
      <c r="F44" s="164">
        <v>298870</v>
      </c>
      <c r="G44" s="149">
        <f t="shared" si="10"/>
        <v>-28049</v>
      </c>
      <c r="H44" s="147">
        <f t="shared" si="11"/>
        <v>327000</v>
      </c>
      <c r="I44" s="164">
        <f t="shared" si="12"/>
        <v>411100</v>
      </c>
      <c r="J44" s="182">
        <f t="shared" si="13"/>
        <v>-84100</v>
      </c>
    </row>
    <row r="45" spans="1:10" ht="18" customHeight="1">
      <c r="A45" s="181" t="s">
        <v>50</v>
      </c>
      <c r="B45" s="147">
        <v>2114193</v>
      </c>
      <c r="C45" s="164">
        <v>3388091</v>
      </c>
      <c r="D45" s="182">
        <f t="shared" si="8"/>
        <v>-1273898</v>
      </c>
      <c r="E45" s="147">
        <v>10191934</v>
      </c>
      <c r="F45" s="164">
        <v>9022498</v>
      </c>
      <c r="G45" s="149">
        <f t="shared" si="10"/>
        <v>1169436</v>
      </c>
      <c r="H45" s="147">
        <f t="shared" si="11"/>
        <v>12306127</v>
      </c>
      <c r="I45" s="164">
        <f t="shared" si="12"/>
        <v>12410589</v>
      </c>
      <c r="J45" s="182">
        <f t="shared" si="13"/>
        <v>-104462</v>
      </c>
    </row>
    <row r="46" spans="1:10" ht="18" customHeight="1">
      <c r="A46" s="150" t="s">
        <v>51</v>
      </c>
      <c r="B46" s="147">
        <v>0</v>
      </c>
      <c r="C46" s="164">
        <v>0</v>
      </c>
      <c r="D46" s="182">
        <f t="shared" si="8"/>
        <v>0</v>
      </c>
      <c r="E46" s="147">
        <v>0</v>
      </c>
      <c r="F46" s="164">
        <v>5455064</v>
      </c>
      <c r="G46" s="149">
        <f t="shared" si="10"/>
        <v>-5455064</v>
      </c>
      <c r="H46" s="147">
        <f t="shared" si="11"/>
        <v>0</v>
      </c>
      <c r="I46" s="164">
        <f t="shared" si="12"/>
        <v>5455064</v>
      </c>
      <c r="J46" s="182">
        <f t="shared" si="13"/>
        <v>-5455064</v>
      </c>
    </row>
    <row r="47" spans="1:10" ht="18" customHeight="1">
      <c r="A47" s="181" t="s">
        <v>52</v>
      </c>
      <c r="B47" s="147">
        <v>0</v>
      </c>
      <c r="C47" s="164">
        <v>0</v>
      </c>
      <c r="D47" s="182">
        <f t="shared" si="8"/>
        <v>0</v>
      </c>
      <c r="E47" s="147">
        <v>440002</v>
      </c>
      <c r="F47" s="164">
        <v>465831</v>
      </c>
      <c r="G47" s="149">
        <f t="shared" si="10"/>
        <v>-25829</v>
      </c>
      <c r="H47" s="147">
        <f t="shared" si="11"/>
        <v>440002</v>
      </c>
      <c r="I47" s="164">
        <f t="shared" si="12"/>
        <v>465831</v>
      </c>
      <c r="J47" s="182">
        <f t="shared" si="13"/>
        <v>-25829</v>
      </c>
    </row>
    <row r="48" spans="1:10" ht="18" customHeight="1">
      <c r="A48" s="181" t="s">
        <v>53</v>
      </c>
      <c r="B48" s="147">
        <v>0</v>
      </c>
      <c r="C48" s="164">
        <v>0</v>
      </c>
      <c r="D48" s="182">
        <f t="shared" si="8"/>
        <v>0</v>
      </c>
      <c r="E48" s="147">
        <v>26455943</v>
      </c>
      <c r="F48" s="164">
        <v>11353593</v>
      </c>
      <c r="G48" s="149">
        <f t="shared" si="10"/>
        <v>15102350</v>
      </c>
      <c r="H48" s="147">
        <f t="shared" si="11"/>
        <v>26455943</v>
      </c>
      <c r="I48" s="164">
        <f t="shared" si="12"/>
        <v>11353593</v>
      </c>
      <c r="J48" s="182">
        <f t="shared" si="13"/>
        <v>15102350</v>
      </c>
    </row>
    <row r="49" spans="1:10" ht="18" customHeight="1">
      <c r="A49" s="181" t="s">
        <v>54</v>
      </c>
      <c r="B49" s="147">
        <v>0</v>
      </c>
      <c r="C49" s="164">
        <v>0</v>
      </c>
      <c r="D49" s="182">
        <f t="shared" si="8"/>
        <v>0</v>
      </c>
      <c r="E49" s="147">
        <v>403541</v>
      </c>
      <c r="F49" s="164">
        <v>625621</v>
      </c>
      <c r="G49" s="149">
        <f t="shared" si="10"/>
        <v>-222080</v>
      </c>
      <c r="H49" s="147">
        <f t="shared" si="11"/>
        <v>403541</v>
      </c>
      <c r="I49" s="164">
        <f t="shared" si="12"/>
        <v>625621</v>
      </c>
      <c r="J49" s="182">
        <f t="shared" si="13"/>
        <v>-222080</v>
      </c>
    </row>
    <row r="50" spans="1:10" ht="18" customHeight="1">
      <c r="A50" s="150" t="s">
        <v>55</v>
      </c>
      <c r="B50" s="147">
        <v>0</v>
      </c>
      <c r="C50" s="164">
        <v>0</v>
      </c>
      <c r="D50" s="182">
        <f t="shared" si="8"/>
        <v>0</v>
      </c>
      <c r="E50" s="147">
        <v>3154259</v>
      </c>
      <c r="F50" s="164">
        <v>4846777</v>
      </c>
      <c r="G50" s="149">
        <f t="shared" si="10"/>
        <v>-1692518</v>
      </c>
      <c r="H50" s="147">
        <f t="shared" si="11"/>
        <v>3154259</v>
      </c>
      <c r="I50" s="164">
        <f t="shared" si="12"/>
        <v>4846777</v>
      </c>
      <c r="J50" s="182">
        <f t="shared" si="13"/>
        <v>-1692518</v>
      </c>
    </row>
    <row r="51" spans="1:10" ht="18" customHeight="1">
      <c r="A51" s="146" t="s">
        <v>56</v>
      </c>
      <c r="B51" s="147">
        <v>0</v>
      </c>
      <c r="C51" s="164">
        <v>0</v>
      </c>
      <c r="D51" s="182">
        <f t="shared" si="8"/>
        <v>0</v>
      </c>
      <c r="E51" s="147">
        <v>7782380</v>
      </c>
      <c r="F51" s="164">
        <v>7409771</v>
      </c>
      <c r="G51" s="149">
        <f t="shared" si="10"/>
        <v>372609</v>
      </c>
      <c r="H51" s="147">
        <f t="shared" si="11"/>
        <v>7782380</v>
      </c>
      <c r="I51" s="164">
        <f t="shared" si="12"/>
        <v>7409771</v>
      </c>
      <c r="J51" s="182">
        <f t="shared" si="13"/>
        <v>372609</v>
      </c>
    </row>
    <row r="52" spans="1:10" ht="18" customHeight="1">
      <c r="A52" s="146" t="s">
        <v>57</v>
      </c>
      <c r="B52" s="147">
        <v>0</v>
      </c>
      <c r="C52" s="164">
        <v>0</v>
      </c>
      <c r="D52" s="182">
        <f t="shared" si="8"/>
        <v>0</v>
      </c>
      <c r="E52" s="147">
        <v>6954345</v>
      </c>
      <c r="F52" s="164">
        <v>0</v>
      </c>
      <c r="G52" s="149">
        <f t="shared" si="10"/>
        <v>6954345</v>
      </c>
      <c r="H52" s="147">
        <f t="shared" si="11"/>
        <v>6954345</v>
      </c>
      <c r="I52" s="164">
        <f t="shared" si="12"/>
        <v>0</v>
      </c>
      <c r="J52" s="182">
        <f t="shared" si="13"/>
        <v>6954345</v>
      </c>
    </row>
    <row r="53" spans="1:10" ht="18" customHeight="1">
      <c r="A53" s="181" t="s">
        <v>58</v>
      </c>
      <c r="B53" s="147">
        <v>0</v>
      </c>
      <c r="C53" s="164">
        <v>0</v>
      </c>
      <c r="D53" s="182">
        <f t="shared" si="8"/>
        <v>0</v>
      </c>
      <c r="E53" s="147">
        <v>1058293</v>
      </c>
      <c r="F53" s="164">
        <v>1106612</v>
      </c>
      <c r="G53" s="149">
        <f t="shared" si="10"/>
        <v>-48319</v>
      </c>
      <c r="H53" s="147">
        <f t="shared" si="11"/>
        <v>1058293</v>
      </c>
      <c r="I53" s="164">
        <f t="shared" si="12"/>
        <v>1106612</v>
      </c>
      <c r="J53" s="182">
        <f t="shared" si="13"/>
        <v>-48319</v>
      </c>
    </row>
    <row r="54" spans="1:10" ht="18" customHeight="1">
      <c r="A54" s="181" t="s">
        <v>59</v>
      </c>
      <c r="B54" s="147">
        <v>0</v>
      </c>
      <c r="C54" s="164">
        <v>0</v>
      </c>
      <c r="D54" s="182">
        <f t="shared" si="8"/>
        <v>0</v>
      </c>
      <c r="E54" s="147">
        <v>0</v>
      </c>
      <c r="F54" s="164">
        <v>2301301</v>
      </c>
      <c r="G54" s="149">
        <f t="shared" si="10"/>
        <v>-2301301</v>
      </c>
      <c r="H54" s="147">
        <f aca="true" t="shared" si="14" ref="H54:I58">B54+E54</f>
        <v>0</v>
      </c>
      <c r="I54" s="164">
        <f t="shared" si="14"/>
        <v>2301301</v>
      </c>
      <c r="J54" s="182">
        <f t="shared" si="13"/>
        <v>-2301301</v>
      </c>
    </row>
    <row r="55" spans="1:10" ht="18" customHeight="1">
      <c r="A55" s="181" t="s">
        <v>60</v>
      </c>
      <c r="B55" s="147">
        <v>0</v>
      </c>
      <c r="C55" s="164">
        <v>0</v>
      </c>
      <c r="D55" s="182">
        <f t="shared" si="8"/>
        <v>0</v>
      </c>
      <c r="E55" s="147">
        <v>581536</v>
      </c>
      <c r="F55" s="164">
        <v>0</v>
      </c>
      <c r="G55" s="149">
        <f t="shared" si="10"/>
        <v>581536</v>
      </c>
      <c r="H55" s="147">
        <f t="shared" si="14"/>
        <v>581536</v>
      </c>
      <c r="I55" s="164">
        <f t="shared" si="14"/>
        <v>0</v>
      </c>
      <c r="J55" s="182">
        <f t="shared" si="13"/>
        <v>581536</v>
      </c>
    </row>
    <row r="56" spans="1:10" ht="18" customHeight="1">
      <c r="A56" s="181" t="s">
        <v>61</v>
      </c>
      <c r="B56" s="147">
        <v>0</v>
      </c>
      <c r="C56" s="164">
        <v>0</v>
      </c>
      <c r="D56" s="182">
        <f t="shared" si="8"/>
        <v>0</v>
      </c>
      <c r="E56" s="147">
        <v>72000</v>
      </c>
      <c r="F56" s="164">
        <v>0</v>
      </c>
      <c r="G56" s="149">
        <f t="shared" si="10"/>
        <v>72000</v>
      </c>
      <c r="H56" s="147">
        <f t="shared" si="14"/>
        <v>72000</v>
      </c>
      <c r="I56" s="164">
        <f t="shared" si="14"/>
        <v>0</v>
      </c>
      <c r="J56" s="182">
        <f t="shared" si="13"/>
        <v>72000</v>
      </c>
    </row>
    <row r="57" spans="1:10" ht="18" customHeight="1">
      <c r="A57" s="150" t="s">
        <v>62</v>
      </c>
      <c r="B57" s="147">
        <v>0</v>
      </c>
      <c r="C57" s="164">
        <v>0</v>
      </c>
      <c r="D57" s="182">
        <f t="shared" si="8"/>
        <v>0</v>
      </c>
      <c r="E57" s="147">
        <v>1298471</v>
      </c>
      <c r="F57" s="164">
        <v>0</v>
      </c>
      <c r="G57" s="149">
        <f t="shared" si="10"/>
        <v>1298471</v>
      </c>
      <c r="H57" s="147">
        <f t="shared" si="14"/>
        <v>1298471</v>
      </c>
      <c r="I57" s="164">
        <f t="shared" si="14"/>
        <v>0</v>
      </c>
      <c r="J57" s="182">
        <f t="shared" si="13"/>
        <v>1298471</v>
      </c>
    </row>
    <row r="58" spans="1:10" ht="18" customHeight="1">
      <c r="A58" s="183" t="s">
        <v>63</v>
      </c>
      <c r="B58" s="184">
        <v>0</v>
      </c>
      <c r="C58" s="185">
        <v>0</v>
      </c>
      <c r="D58" s="186">
        <f t="shared" si="8"/>
        <v>0</v>
      </c>
      <c r="E58" s="184">
        <v>1122954</v>
      </c>
      <c r="F58" s="185">
        <v>736814</v>
      </c>
      <c r="G58" s="187">
        <f t="shared" si="10"/>
        <v>386140</v>
      </c>
      <c r="H58" s="184">
        <f t="shared" si="14"/>
        <v>1122954</v>
      </c>
      <c r="I58" s="185">
        <f t="shared" si="14"/>
        <v>736814</v>
      </c>
      <c r="J58" s="186">
        <f t="shared" si="13"/>
        <v>386140</v>
      </c>
    </row>
    <row r="59" spans="1:10" ht="14.25" customHeight="1">
      <c r="A59" s="188"/>
      <c r="B59" s="124"/>
      <c r="C59" s="124"/>
      <c r="D59" s="189"/>
      <c r="E59" s="124"/>
      <c r="F59" s="124"/>
      <c r="G59" s="124"/>
      <c r="H59" s="124"/>
      <c r="I59" s="124"/>
      <c r="J59" s="189"/>
    </row>
    <row r="60" spans="1:10" ht="24.75" customHeight="1">
      <c r="A60" s="190"/>
      <c r="B60" s="124"/>
      <c r="C60" s="124"/>
      <c r="D60" s="124"/>
      <c r="E60" s="124"/>
      <c r="F60" s="124"/>
      <c r="G60" s="124"/>
      <c r="H60" s="124"/>
      <c r="I60" s="124"/>
      <c r="J60" s="124" t="s">
        <v>64</v>
      </c>
    </row>
    <row r="61" spans="1:10" ht="26.25" customHeight="1">
      <c r="A61" s="228" t="s">
        <v>4</v>
      </c>
      <c r="B61" s="225" t="s">
        <v>5</v>
      </c>
      <c r="C61" s="226"/>
      <c r="D61" s="227"/>
      <c r="E61" s="225" t="s">
        <v>6</v>
      </c>
      <c r="F61" s="226"/>
      <c r="G61" s="227"/>
      <c r="H61" s="225" t="s">
        <v>7</v>
      </c>
      <c r="I61" s="226"/>
      <c r="J61" s="227"/>
    </row>
    <row r="62" spans="1:10" ht="26.25" customHeight="1">
      <c r="A62" s="229"/>
      <c r="B62" s="113" t="s">
        <v>8</v>
      </c>
      <c r="C62" s="112" t="s">
        <v>9</v>
      </c>
      <c r="D62" s="114" t="s">
        <v>10</v>
      </c>
      <c r="E62" s="113" t="s">
        <v>8</v>
      </c>
      <c r="F62" s="112" t="s">
        <v>9</v>
      </c>
      <c r="G62" s="114" t="s">
        <v>10</v>
      </c>
      <c r="H62" s="113" t="s">
        <v>8</v>
      </c>
      <c r="I62" s="112" t="s">
        <v>9</v>
      </c>
      <c r="J62" s="114" t="s">
        <v>10</v>
      </c>
    </row>
    <row r="63" spans="1:10" ht="24.75" customHeight="1">
      <c r="A63" s="191" t="s">
        <v>65</v>
      </c>
      <c r="B63" s="192">
        <f>SUM(B64:B80)</f>
        <v>4179395</v>
      </c>
      <c r="C63" s="193">
        <f>SUM(C64:C80)</f>
        <v>8090306</v>
      </c>
      <c r="D63" s="194">
        <f aca="true" t="shared" si="15" ref="D63:D76">B63-C63</f>
        <v>-3910911</v>
      </c>
      <c r="E63" s="192">
        <f>SUM(E64:E80)</f>
        <v>33142546</v>
      </c>
      <c r="F63" s="193">
        <f>SUM(F64:F80)</f>
        <v>28031488</v>
      </c>
      <c r="G63" s="194">
        <f aca="true" t="shared" si="16" ref="G63:G92">E63-F63</f>
        <v>5111058</v>
      </c>
      <c r="H63" s="192">
        <f>SUM(H64:H80)</f>
        <v>37321941</v>
      </c>
      <c r="I63" s="193">
        <f>SUM(I64:I80)</f>
        <v>36121794</v>
      </c>
      <c r="J63" s="194">
        <f aca="true" t="shared" si="17" ref="J63:J80">H63-I63</f>
        <v>1200147</v>
      </c>
    </row>
    <row r="64" spans="1:10" ht="19.5" customHeight="1">
      <c r="A64" s="195" t="s">
        <v>66</v>
      </c>
      <c r="B64" s="143">
        <v>1819533</v>
      </c>
      <c r="C64" s="144">
        <v>3283480</v>
      </c>
      <c r="D64" s="145">
        <f t="shared" si="15"/>
        <v>-1463947</v>
      </c>
      <c r="E64" s="160">
        <v>16715021</v>
      </c>
      <c r="F64" s="196">
        <v>16474580</v>
      </c>
      <c r="G64" s="145">
        <f t="shared" si="16"/>
        <v>240441</v>
      </c>
      <c r="H64" s="143">
        <f aca="true" t="shared" si="18" ref="H64:I70">B64+E64</f>
        <v>18534554</v>
      </c>
      <c r="I64" s="161">
        <f t="shared" si="18"/>
        <v>19758060</v>
      </c>
      <c r="J64" s="145">
        <f t="shared" si="17"/>
        <v>-1223506</v>
      </c>
    </row>
    <row r="65" spans="1:10" ht="19.5" customHeight="1">
      <c r="A65" s="195" t="s">
        <v>67</v>
      </c>
      <c r="B65" s="143">
        <v>0</v>
      </c>
      <c r="C65" s="144">
        <v>1536000</v>
      </c>
      <c r="D65" s="149">
        <f t="shared" si="15"/>
        <v>-1536000</v>
      </c>
      <c r="E65" s="160">
        <v>0</v>
      </c>
      <c r="F65" s="161">
        <v>0</v>
      </c>
      <c r="G65" s="149">
        <f t="shared" si="16"/>
        <v>0</v>
      </c>
      <c r="H65" s="147">
        <f>B65+E65</f>
        <v>0</v>
      </c>
      <c r="I65" s="164">
        <f>C65+F65</f>
        <v>1536000</v>
      </c>
      <c r="J65" s="149">
        <f aca="true" t="shared" si="19" ref="J65:J70">H65-I65</f>
        <v>-1536000</v>
      </c>
    </row>
    <row r="66" spans="1:10" ht="19.5" customHeight="1">
      <c r="A66" s="201" t="s">
        <v>68</v>
      </c>
      <c r="B66" s="147">
        <v>302442</v>
      </c>
      <c r="C66" s="148">
        <v>487501</v>
      </c>
      <c r="D66" s="149">
        <f t="shared" si="15"/>
        <v>-185059</v>
      </c>
      <c r="E66" s="163">
        <v>2483961</v>
      </c>
      <c r="F66" s="164">
        <v>2204543</v>
      </c>
      <c r="G66" s="149">
        <f t="shared" si="16"/>
        <v>279418</v>
      </c>
      <c r="H66" s="147">
        <f t="shared" si="18"/>
        <v>2786403</v>
      </c>
      <c r="I66" s="164">
        <f t="shared" si="18"/>
        <v>2692044</v>
      </c>
      <c r="J66" s="149">
        <f t="shared" si="19"/>
        <v>94359</v>
      </c>
    </row>
    <row r="67" spans="1:10" ht="19.5" customHeight="1">
      <c r="A67" s="201" t="s">
        <v>69</v>
      </c>
      <c r="B67" s="147">
        <v>171964</v>
      </c>
      <c r="C67" s="148">
        <v>233401</v>
      </c>
      <c r="D67" s="149">
        <f t="shared" si="15"/>
        <v>-61437</v>
      </c>
      <c r="E67" s="163">
        <v>828990</v>
      </c>
      <c r="F67" s="164">
        <v>621549</v>
      </c>
      <c r="G67" s="149">
        <f t="shared" si="16"/>
        <v>207441</v>
      </c>
      <c r="H67" s="147">
        <f t="shared" si="18"/>
        <v>1000954</v>
      </c>
      <c r="I67" s="164">
        <f t="shared" si="18"/>
        <v>854950</v>
      </c>
      <c r="J67" s="149">
        <f t="shared" si="19"/>
        <v>146004</v>
      </c>
    </row>
    <row r="68" spans="1:10" ht="19.5" customHeight="1">
      <c r="A68" s="201" t="s">
        <v>70</v>
      </c>
      <c r="B68" s="147">
        <v>228526</v>
      </c>
      <c r="C68" s="148">
        <v>355810</v>
      </c>
      <c r="D68" s="149">
        <f t="shared" si="15"/>
        <v>-127284</v>
      </c>
      <c r="E68" s="163">
        <v>1101661</v>
      </c>
      <c r="F68" s="164">
        <v>947523</v>
      </c>
      <c r="G68" s="149">
        <f t="shared" si="16"/>
        <v>154138</v>
      </c>
      <c r="H68" s="147">
        <f t="shared" si="18"/>
        <v>1330187</v>
      </c>
      <c r="I68" s="164">
        <f t="shared" si="18"/>
        <v>1303333</v>
      </c>
      <c r="J68" s="149">
        <f t="shared" si="19"/>
        <v>26854</v>
      </c>
    </row>
    <row r="69" spans="1:10" ht="19.5" customHeight="1">
      <c r="A69" s="201" t="s">
        <v>71</v>
      </c>
      <c r="B69" s="147">
        <v>40563</v>
      </c>
      <c r="C69" s="148">
        <v>43593</v>
      </c>
      <c r="D69" s="149">
        <f t="shared" si="15"/>
        <v>-3030</v>
      </c>
      <c r="E69" s="163">
        <v>501185</v>
      </c>
      <c r="F69" s="164">
        <v>116090</v>
      </c>
      <c r="G69" s="149">
        <f t="shared" si="16"/>
        <v>385095</v>
      </c>
      <c r="H69" s="147">
        <f t="shared" si="18"/>
        <v>541748</v>
      </c>
      <c r="I69" s="164">
        <f t="shared" si="18"/>
        <v>159683</v>
      </c>
      <c r="J69" s="149">
        <f t="shared" si="19"/>
        <v>382065</v>
      </c>
    </row>
    <row r="70" spans="1:10" ht="19.5" customHeight="1">
      <c r="A70" s="201" t="s">
        <v>72</v>
      </c>
      <c r="B70" s="147">
        <v>52322</v>
      </c>
      <c r="C70" s="148">
        <v>48804</v>
      </c>
      <c r="D70" s="149">
        <f t="shared" si="15"/>
        <v>3518</v>
      </c>
      <c r="E70" s="163">
        <v>147908</v>
      </c>
      <c r="F70" s="164">
        <v>129966</v>
      </c>
      <c r="G70" s="149">
        <f t="shared" si="16"/>
        <v>17942</v>
      </c>
      <c r="H70" s="147">
        <f t="shared" si="18"/>
        <v>200230</v>
      </c>
      <c r="I70" s="164">
        <f t="shared" si="18"/>
        <v>178770</v>
      </c>
      <c r="J70" s="149">
        <f t="shared" si="19"/>
        <v>21460</v>
      </c>
    </row>
    <row r="71" spans="1:10" ht="19.5" customHeight="1">
      <c r="A71" s="201" t="s">
        <v>73</v>
      </c>
      <c r="B71" s="147">
        <v>73643</v>
      </c>
      <c r="C71" s="148">
        <v>89327</v>
      </c>
      <c r="D71" s="149">
        <f t="shared" si="15"/>
        <v>-15684</v>
      </c>
      <c r="E71" s="163">
        <v>355012</v>
      </c>
      <c r="F71" s="164">
        <v>237878</v>
      </c>
      <c r="G71" s="149">
        <f t="shared" si="16"/>
        <v>117134</v>
      </c>
      <c r="H71" s="147">
        <f aca="true" t="shared" si="20" ref="H71:H80">B71+E71</f>
        <v>428655</v>
      </c>
      <c r="I71" s="164">
        <f aca="true" t="shared" si="21" ref="I71:I80">C71+F71</f>
        <v>327205</v>
      </c>
      <c r="J71" s="149">
        <f t="shared" si="17"/>
        <v>101450</v>
      </c>
    </row>
    <row r="72" spans="1:10" ht="19.5" customHeight="1">
      <c r="A72" s="201" t="s">
        <v>74</v>
      </c>
      <c r="B72" s="147">
        <v>28321</v>
      </c>
      <c r="C72" s="148">
        <v>0</v>
      </c>
      <c r="D72" s="149">
        <f t="shared" si="15"/>
        <v>28321</v>
      </c>
      <c r="E72" s="163">
        <v>136529</v>
      </c>
      <c r="F72" s="164">
        <v>0</v>
      </c>
      <c r="G72" s="149">
        <f t="shared" si="16"/>
        <v>136529</v>
      </c>
      <c r="H72" s="147">
        <f t="shared" si="20"/>
        <v>164850</v>
      </c>
      <c r="I72" s="164">
        <f t="shared" si="21"/>
        <v>0</v>
      </c>
      <c r="J72" s="149">
        <f t="shared" si="17"/>
        <v>164850</v>
      </c>
    </row>
    <row r="73" spans="1:10" ht="19.5" customHeight="1">
      <c r="A73" s="201" t="s">
        <v>75</v>
      </c>
      <c r="B73" s="147">
        <v>46000</v>
      </c>
      <c r="C73" s="148">
        <v>71216</v>
      </c>
      <c r="D73" s="149">
        <f t="shared" si="15"/>
        <v>-25216</v>
      </c>
      <c r="E73" s="163">
        <v>224390</v>
      </c>
      <c r="F73" s="164">
        <v>189650</v>
      </c>
      <c r="G73" s="149">
        <f t="shared" si="16"/>
        <v>34740</v>
      </c>
      <c r="H73" s="147">
        <f t="shared" si="20"/>
        <v>270390</v>
      </c>
      <c r="I73" s="164">
        <f t="shared" si="21"/>
        <v>260866</v>
      </c>
      <c r="J73" s="149">
        <f t="shared" si="17"/>
        <v>9524</v>
      </c>
    </row>
    <row r="74" spans="1:10" ht="19.5" customHeight="1">
      <c r="A74" s="201" t="s">
        <v>76</v>
      </c>
      <c r="B74" s="147">
        <v>3518</v>
      </c>
      <c r="C74" s="148">
        <v>19636</v>
      </c>
      <c r="D74" s="149">
        <f t="shared" si="15"/>
        <v>-16118</v>
      </c>
      <c r="E74" s="163">
        <v>16957</v>
      </c>
      <c r="F74" s="164">
        <v>52289</v>
      </c>
      <c r="G74" s="149">
        <f t="shared" si="16"/>
        <v>-35332</v>
      </c>
      <c r="H74" s="147">
        <f t="shared" si="20"/>
        <v>20475</v>
      </c>
      <c r="I74" s="164">
        <f t="shared" si="21"/>
        <v>71925</v>
      </c>
      <c r="J74" s="149">
        <f t="shared" si="17"/>
        <v>-51450</v>
      </c>
    </row>
    <row r="75" spans="1:10" ht="19.5" customHeight="1">
      <c r="A75" s="201" t="s">
        <v>77</v>
      </c>
      <c r="B75" s="147">
        <v>1016714</v>
      </c>
      <c r="C75" s="148">
        <v>1423121</v>
      </c>
      <c r="D75" s="149">
        <f t="shared" si="15"/>
        <v>-406407</v>
      </c>
      <c r="E75" s="163">
        <v>4595852</v>
      </c>
      <c r="F75" s="164">
        <v>3603748</v>
      </c>
      <c r="G75" s="149">
        <f t="shared" si="16"/>
        <v>992104</v>
      </c>
      <c r="H75" s="147">
        <f t="shared" si="20"/>
        <v>5612566</v>
      </c>
      <c r="I75" s="164">
        <f t="shared" si="21"/>
        <v>5026869</v>
      </c>
      <c r="J75" s="149">
        <f t="shared" si="17"/>
        <v>585697</v>
      </c>
    </row>
    <row r="76" spans="1:10" ht="19.5" customHeight="1">
      <c r="A76" s="201" t="s">
        <v>78</v>
      </c>
      <c r="B76" s="147">
        <v>27917</v>
      </c>
      <c r="C76" s="148">
        <v>38220</v>
      </c>
      <c r="D76" s="149">
        <f t="shared" si="15"/>
        <v>-10303</v>
      </c>
      <c r="E76" s="163">
        <v>134583</v>
      </c>
      <c r="F76" s="164">
        <v>101780</v>
      </c>
      <c r="G76" s="149">
        <f t="shared" si="16"/>
        <v>32803</v>
      </c>
      <c r="H76" s="147">
        <f t="shared" si="20"/>
        <v>162500</v>
      </c>
      <c r="I76" s="164">
        <f t="shared" si="21"/>
        <v>140000</v>
      </c>
      <c r="J76" s="149">
        <f t="shared" si="17"/>
        <v>22500</v>
      </c>
    </row>
    <row r="77" spans="1:10" ht="19.5" customHeight="1">
      <c r="A77" s="201" t="s">
        <v>79</v>
      </c>
      <c r="B77" s="147">
        <v>58873</v>
      </c>
      <c r="C77" s="148">
        <v>80774</v>
      </c>
      <c r="D77" s="149">
        <f aca="true" t="shared" si="22" ref="D77:D92">B77-C77</f>
        <v>-21901</v>
      </c>
      <c r="E77" s="163">
        <v>283808</v>
      </c>
      <c r="F77" s="164">
        <v>215101</v>
      </c>
      <c r="G77" s="149">
        <f t="shared" si="16"/>
        <v>68707</v>
      </c>
      <c r="H77" s="147">
        <f t="shared" si="20"/>
        <v>342681</v>
      </c>
      <c r="I77" s="164">
        <f t="shared" si="21"/>
        <v>295875</v>
      </c>
      <c r="J77" s="149">
        <f t="shared" si="17"/>
        <v>46806</v>
      </c>
    </row>
    <row r="78" spans="1:10" ht="19.5" customHeight="1">
      <c r="A78" s="201" t="s">
        <v>80</v>
      </c>
      <c r="B78" s="147">
        <v>121037</v>
      </c>
      <c r="C78" s="148">
        <v>0</v>
      </c>
      <c r="D78" s="149">
        <f t="shared" si="22"/>
        <v>121037</v>
      </c>
      <c r="E78" s="163">
        <v>583488</v>
      </c>
      <c r="F78" s="164">
        <v>0</v>
      </c>
      <c r="G78" s="149">
        <f t="shared" si="16"/>
        <v>583488</v>
      </c>
      <c r="H78" s="147">
        <f t="shared" si="20"/>
        <v>704525</v>
      </c>
      <c r="I78" s="164">
        <f t="shared" si="21"/>
        <v>0</v>
      </c>
      <c r="J78" s="149">
        <f t="shared" si="17"/>
        <v>704525</v>
      </c>
    </row>
    <row r="79" spans="1:10" ht="19.5" customHeight="1">
      <c r="A79" s="201" t="s">
        <v>81</v>
      </c>
      <c r="B79" s="147">
        <v>0</v>
      </c>
      <c r="C79" s="148">
        <v>0</v>
      </c>
      <c r="D79" s="149">
        <f t="shared" si="22"/>
        <v>0</v>
      </c>
      <c r="E79" s="163">
        <v>4108400</v>
      </c>
      <c r="F79" s="164">
        <v>1952389</v>
      </c>
      <c r="G79" s="149">
        <f t="shared" si="16"/>
        <v>2156011</v>
      </c>
      <c r="H79" s="147">
        <f t="shared" si="20"/>
        <v>4108400</v>
      </c>
      <c r="I79" s="164">
        <f t="shared" si="21"/>
        <v>1952389</v>
      </c>
      <c r="J79" s="149">
        <f t="shared" si="17"/>
        <v>2156011</v>
      </c>
    </row>
    <row r="80" spans="1:10" ht="19.5" customHeight="1">
      <c r="A80" s="202" t="s">
        <v>82</v>
      </c>
      <c r="B80" s="156">
        <v>188022</v>
      </c>
      <c r="C80" s="157">
        <v>379423</v>
      </c>
      <c r="D80" s="158">
        <f t="shared" si="22"/>
        <v>-191401</v>
      </c>
      <c r="E80" s="203">
        <v>924801</v>
      </c>
      <c r="F80" s="204">
        <v>1184402</v>
      </c>
      <c r="G80" s="158">
        <f t="shared" si="16"/>
        <v>-259601</v>
      </c>
      <c r="H80" s="156">
        <f t="shared" si="20"/>
        <v>1112823</v>
      </c>
      <c r="I80" s="200">
        <f t="shared" si="21"/>
        <v>1563825</v>
      </c>
      <c r="J80" s="158">
        <f t="shared" si="17"/>
        <v>-451002</v>
      </c>
    </row>
    <row r="81" spans="1:10" ht="27" customHeight="1">
      <c r="A81" s="205" t="s">
        <v>83</v>
      </c>
      <c r="B81" s="141">
        <f>SUM(B82:B85)</f>
        <v>62480720</v>
      </c>
      <c r="C81" s="152">
        <f>SUM(C82:C85)</f>
        <v>7359920</v>
      </c>
      <c r="D81" s="140">
        <f t="shared" si="22"/>
        <v>55120800</v>
      </c>
      <c r="E81" s="141">
        <v>0</v>
      </c>
      <c r="F81" s="152">
        <f>SUM(F82:F85)</f>
        <v>0</v>
      </c>
      <c r="G81" s="140">
        <f t="shared" si="16"/>
        <v>0</v>
      </c>
      <c r="H81" s="141">
        <f aca="true" t="shared" si="23" ref="H81:H87">B81+E81</f>
        <v>62480720</v>
      </c>
      <c r="I81" s="139">
        <f aca="true" t="shared" si="24" ref="I81:I87">C81+F81</f>
        <v>7359920</v>
      </c>
      <c r="J81" s="140">
        <f aca="true" t="shared" si="25" ref="J81:J92">H81-I81</f>
        <v>55120800</v>
      </c>
    </row>
    <row r="82" spans="1:10" ht="24.75" customHeight="1">
      <c r="A82" s="206" t="s">
        <v>84</v>
      </c>
      <c r="B82" s="143">
        <v>330720</v>
      </c>
      <c r="C82" s="144">
        <v>209920</v>
      </c>
      <c r="D82" s="145">
        <f t="shared" si="22"/>
        <v>120800</v>
      </c>
      <c r="E82" s="143">
        <v>0</v>
      </c>
      <c r="F82" s="144">
        <v>0</v>
      </c>
      <c r="G82" s="145">
        <f t="shared" si="16"/>
        <v>0</v>
      </c>
      <c r="H82" s="143">
        <f t="shared" si="23"/>
        <v>330720</v>
      </c>
      <c r="I82" s="161">
        <f t="shared" si="24"/>
        <v>209920</v>
      </c>
      <c r="J82" s="145">
        <f t="shared" si="25"/>
        <v>120800</v>
      </c>
    </row>
    <row r="83" spans="1:10" ht="24.75" customHeight="1">
      <c r="A83" s="207" t="s">
        <v>85</v>
      </c>
      <c r="B83" s="147">
        <v>2000000</v>
      </c>
      <c r="C83" s="148">
        <v>2000000</v>
      </c>
      <c r="D83" s="149">
        <f t="shared" si="22"/>
        <v>0</v>
      </c>
      <c r="E83" s="147">
        <v>0</v>
      </c>
      <c r="F83" s="148">
        <v>0</v>
      </c>
      <c r="G83" s="149">
        <f t="shared" si="16"/>
        <v>0</v>
      </c>
      <c r="H83" s="147">
        <f t="shared" si="23"/>
        <v>2000000</v>
      </c>
      <c r="I83" s="164">
        <f t="shared" si="24"/>
        <v>2000000</v>
      </c>
      <c r="J83" s="149">
        <f t="shared" si="25"/>
        <v>0</v>
      </c>
    </row>
    <row r="84" spans="1:10" ht="24.75" customHeight="1">
      <c r="A84" s="208" t="s">
        <v>86</v>
      </c>
      <c r="B84" s="147">
        <v>150000</v>
      </c>
      <c r="C84" s="148">
        <v>150000</v>
      </c>
      <c r="D84" s="149">
        <f t="shared" si="22"/>
        <v>0</v>
      </c>
      <c r="E84" s="209">
        <v>0</v>
      </c>
      <c r="F84" s="148">
        <v>0</v>
      </c>
      <c r="G84" s="149">
        <f t="shared" si="16"/>
        <v>0</v>
      </c>
      <c r="H84" s="147">
        <f t="shared" si="23"/>
        <v>150000</v>
      </c>
      <c r="I84" s="164">
        <f t="shared" si="24"/>
        <v>150000</v>
      </c>
      <c r="J84" s="149">
        <f t="shared" si="25"/>
        <v>0</v>
      </c>
    </row>
    <row r="85" spans="1:10" ht="24.75" customHeight="1">
      <c r="A85" s="210" t="s">
        <v>87</v>
      </c>
      <c r="B85" s="211">
        <v>60000000</v>
      </c>
      <c r="C85" s="212">
        <v>5000000</v>
      </c>
      <c r="D85" s="213">
        <f t="shared" si="22"/>
        <v>55000000</v>
      </c>
      <c r="E85" s="211">
        <v>0</v>
      </c>
      <c r="F85" s="212">
        <v>0</v>
      </c>
      <c r="G85" s="213">
        <f t="shared" si="16"/>
        <v>0</v>
      </c>
      <c r="H85" s="211">
        <f t="shared" si="23"/>
        <v>60000000</v>
      </c>
      <c r="I85" s="204">
        <f t="shared" si="24"/>
        <v>5000000</v>
      </c>
      <c r="J85" s="213">
        <f t="shared" si="25"/>
        <v>55000000</v>
      </c>
    </row>
    <row r="86" spans="1:10" ht="24.75" customHeight="1">
      <c r="A86" s="214" t="s">
        <v>88</v>
      </c>
      <c r="B86" s="171">
        <v>0</v>
      </c>
      <c r="C86" s="215">
        <v>0</v>
      </c>
      <c r="D86" s="173">
        <f t="shared" si="22"/>
        <v>0</v>
      </c>
      <c r="E86" s="171">
        <v>28441021</v>
      </c>
      <c r="F86" s="215">
        <v>1871983</v>
      </c>
      <c r="G86" s="173">
        <f t="shared" si="16"/>
        <v>26569038</v>
      </c>
      <c r="H86" s="121">
        <f t="shared" si="23"/>
        <v>28441021</v>
      </c>
      <c r="I86" s="122">
        <f t="shared" si="24"/>
        <v>1871983</v>
      </c>
      <c r="J86" s="123">
        <f t="shared" si="25"/>
        <v>26569038</v>
      </c>
    </row>
    <row r="87" spans="1:10" ht="24.75" customHeight="1">
      <c r="A87" s="216" t="s">
        <v>89</v>
      </c>
      <c r="B87" s="217">
        <f>B39+B63+B81+B86</f>
        <v>70631943</v>
      </c>
      <c r="C87" s="176">
        <f>C39+C63+C81+C86</f>
        <v>20937345</v>
      </c>
      <c r="D87" s="177">
        <f t="shared" si="22"/>
        <v>49694598</v>
      </c>
      <c r="E87" s="217">
        <f>E39+E63+E81+E86</f>
        <v>123510216</v>
      </c>
      <c r="F87" s="176">
        <f>F39+F63+F81+F86</f>
        <v>75367468</v>
      </c>
      <c r="G87" s="177">
        <f t="shared" si="16"/>
        <v>48142748</v>
      </c>
      <c r="H87" s="175">
        <f t="shared" si="23"/>
        <v>194142159</v>
      </c>
      <c r="I87" s="176">
        <f t="shared" si="24"/>
        <v>96304813</v>
      </c>
      <c r="J87" s="177">
        <f t="shared" si="25"/>
        <v>97837346</v>
      </c>
    </row>
    <row r="88" spans="1:10" ht="24.75" customHeight="1">
      <c r="A88" s="216" t="s">
        <v>90</v>
      </c>
      <c r="B88" s="217">
        <f>B37-B87</f>
        <v>-15612167</v>
      </c>
      <c r="C88" s="176">
        <f>C37-C87</f>
        <v>11331465</v>
      </c>
      <c r="D88" s="177">
        <f t="shared" si="22"/>
        <v>-26943632</v>
      </c>
      <c r="E88" s="217">
        <f>E37-E87</f>
        <v>0</v>
      </c>
      <c r="F88" s="176">
        <f>F37-F87</f>
        <v>0</v>
      </c>
      <c r="G88" s="177">
        <f t="shared" si="16"/>
        <v>0</v>
      </c>
      <c r="H88" s="175">
        <f aca="true" t="shared" si="26" ref="H88:I92">B88+E88</f>
        <v>-15612167</v>
      </c>
      <c r="I88" s="176">
        <f t="shared" si="26"/>
        <v>11331465</v>
      </c>
      <c r="J88" s="177">
        <f t="shared" si="25"/>
        <v>-26943632</v>
      </c>
    </row>
    <row r="89" spans="1:10" ht="24.75" customHeight="1">
      <c r="A89" s="218" t="s">
        <v>91</v>
      </c>
      <c r="B89" s="217">
        <f>B88</f>
        <v>-15612167</v>
      </c>
      <c r="C89" s="176">
        <f>C88</f>
        <v>11331465</v>
      </c>
      <c r="D89" s="177">
        <f t="shared" si="22"/>
        <v>-26943632</v>
      </c>
      <c r="E89" s="217">
        <f>E88</f>
        <v>0</v>
      </c>
      <c r="F89" s="176">
        <f>F88</f>
        <v>0</v>
      </c>
      <c r="G89" s="177">
        <f t="shared" si="16"/>
        <v>0</v>
      </c>
      <c r="H89" s="175">
        <f t="shared" si="26"/>
        <v>-15612167</v>
      </c>
      <c r="I89" s="176">
        <f t="shared" si="26"/>
        <v>11331465</v>
      </c>
      <c r="J89" s="177">
        <f t="shared" si="25"/>
        <v>-26943632</v>
      </c>
    </row>
    <row r="90" spans="1:10" ht="24.75" customHeight="1">
      <c r="A90" s="219" t="s">
        <v>92</v>
      </c>
      <c r="B90" s="220">
        <v>25485706</v>
      </c>
      <c r="C90" s="172">
        <v>14154241</v>
      </c>
      <c r="D90" s="173">
        <f t="shared" si="22"/>
        <v>11331465</v>
      </c>
      <c r="E90" s="220">
        <v>0</v>
      </c>
      <c r="F90" s="172">
        <v>0</v>
      </c>
      <c r="G90" s="173">
        <f t="shared" si="16"/>
        <v>0</v>
      </c>
      <c r="H90" s="171">
        <f t="shared" si="26"/>
        <v>25485706</v>
      </c>
      <c r="I90" s="172">
        <f t="shared" si="26"/>
        <v>14154241</v>
      </c>
      <c r="J90" s="173">
        <f t="shared" si="25"/>
        <v>11331465</v>
      </c>
    </row>
    <row r="91" spans="1:10" ht="24.75" customHeight="1">
      <c r="A91" s="216" t="s">
        <v>93</v>
      </c>
      <c r="B91" s="217">
        <f>B89+B90</f>
        <v>9873539</v>
      </c>
      <c r="C91" s="176">
        <f>C89+C90</f>
        <v>25485706</v>
      </c>
      <c r="D91" s="177">
        <f t="shared" si="22"/>
        <v>-15612167</v>
      </c>
      <c r="E91" s="217">
        <f>E89+E90</f>
        <v>0</v>
      </c>
      <c r="F91" s="176">
        <f>F89+F90</f>
        <v>0</v>
      </c>
      <c r="G91" s="177">
        <f t="shared" si="16"/>
        <v>0</v>
      </c>
      <c r="H91" s="175">
        <f t="shared" si="26"/>
        <v>9873539</v>
      </c>
      <c r="I91" s="176">
        <f t="shared" si="26"/>
        <v>25485706</v>
      </c>
      <c r="J91" s="177">
        <f t="shared" si="25"/>
        <v>-15612167</v>
      </c>
    </row>
    <row r="92" spans="1:10" ht="24.75" customHeight="1">
      <c r="A92" s="221" t="s">
        <v>94</v>
      </c>
      <c r="B92" s="217">
        <f>B91</f>
        <v>9873539</v>
      </c>
      <c r="C92" s="176">
        <f>C91</f>
        <v>25485706</v>
      </c>
      <c r="D92" s="177">
        <f t="shared" si="22"/>
        <v>-15612167</v>
      </c>
      <c r="E92" s="217">
        <f>E91</f>
        <v>0</v>
      </c>
      <c r="F92" s="176">
        <f>F91</f>
        <v>0</v>
      </c>
      <c r="G92" s="177">
        <f t="shared" si="16"/>
        <v>0</v>
      </c>
      <c r="H92" s="175">
        <f t="shared" si="26"/>
        <v>9873539</v>
      </c>
      <c r="I92" s="176">
        <f t="shared" si="26"/>
        <v>25485706</v>
      </c>
      <c r="J92" s="177">
        <f t="shared" si="25"/>
        <v>-15612167</v>
      </c>
    </row>
  </sheetData>
  <sheetProtection/>
  <mergeCells count="38">
    <mergeCell ref="J9:J10"/>
    <mergeCell ref="J11:J12"/>
    <mergeCell ref="J14:J15"/>
    <mergeCell ref="H9:H10"/>
    <mergeCell ref="H11:H12"/>
    <mergeCell ref="H14:H15"/>
    <mergeCell ref="I9:I10"/>
    <mergeCell ref="I11:I12"/>
    <mergeCell ref="I14:I15"/>
    <mergeCell ref="F9:F10"/>
    <mergeCell ref="F11:F12"/>
    <mergeCell ref="F14:F15"/>
    <mergeCell ref="G9:G10"/>
    <mergeCell ref="G11:G12"/>
    <mergeCell ref="G14:G15"/>
    <mergeCell ref="C14:C15"/>
    <mergeCell ref="D9:D10"/>
    <mergeCell ref="D11:D12"/>
    <mergeCell ref="D14:D15"/>
    <mergeCell ref="E9:E10"/>
    <mergeCell ref="E11:E12"/>
    <mergeCell ref="E14:E15"/>
    <mergeCell ref="B61:D61"/>
    <mergeCell ref="E61:G61"/>
    <mergeCell ref="H61:J61"/>
    <mergeCell ref="A4:A5"/>
    <mergeCell ref="A61:A62"/>
    <mergeCell ref="B9:B10"/>
    <mergeCell ref="B11:B12"/>
    <mergeCell ref="B14:B15"/>
    <mergeCell ref="C9:C10"/>
    <mergeCell ref="C11:C12"/>
    <mergeCell ref="A1:J1"/>
    <mergeCell ref="C2:G2"/>
    <mergeCell ref="I3:J3"/>
    <mergeCell ref="B4:D4"/>
    <mergeCell ref="E4:G4"/>
    <mergeCell ref="H4:J4"/>
  </mergeCells>
  <printOptions horizontalCentered="1"/>
  <pageMargins left="0.39" right="0.2" top="0.39" bottom="0.39" header="0.51" footer="0.51"/>
  <pageSetup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6"/>
  <sheetViews>
    <sheetView tabSelected="1" zoomScalePageLayoutView="0" workbookViewId="0" topLeftCell="A91">
      <selection activeCell="G106" sqref="G106"/>
    </sheetView>
  </sheetViews>
  <sheetFormatPr defaultColWidth="9.00390625" defaultRowHeight="15.75" customHeight="1"/>
  <cols>
    <col min="1" max="1" width="35.25390625" style="1" customWidth="1"/>
    <col min="2" max="4" width="23.75390625" style="2" customWidth="1"/>
    <col min="5" max="5" width="9.00390625" style="1" customWidth="1"/>
    <col min="6" max="6" width="17.00390625" style="1" customWidth="1"/>
    <col min="7" max="16384" width="9.00390625" style="1" customWidth="1"/>
  </cols>
  <sheetData>
    <row r="1" spans="1:10" ht="15.75" customHeight="1">
      <c r="A1" s="242" t="s">
        <v>95</v>
      </c>
      <c r="B1" s="242"/>
      <c r="C1" s="242"/>
      <c r="D1" s="242"/>
      <c r="E1" s="3"/>
      <c r="F1" s="3"/>
      <c r="G1" s="3"/>
      <c r="H1" s="3"/>
      <c r="I1" s="3"/>
      <c r="J1" s="3"/>
    </row>
    <row r="2" spans="1:5" ht="15.75" customHeight="1">
      <c r="A2" s="243" t="s">
        <v>199</v>
      </c>
      <c r="B2" s="243"/>
      <c r="C2" s="243"/>
      <c r="D2" s="243"/>
      <c r="E2" s="4"/>
    </row>
    <row r="3" spans="1:4" ht="15.75" customHeight="1">
      <c r="A3" s="5"/>
      <c r="B3" s="6"/>
      <c r="C3" s="6"/>
      <c r="D3" s="7" t="s">
        <v>96</v>
      </c>
    </row>
    <row r="4" spans="1:4" ht="15.75" customHeight="1">
      <c r="A4" s="244" t="s">
        <v>4</v>
      </c>
      <c r="B4" s="248" t="s">
        <v>8</v>
      </c>
      <c r="C4" s="252" t="s">
        <v>9</v>
      </c>
      <c r="D4" s="256" t="s">
        <v>10</v>
      </c>
    </row>
    <row r="5" spans="1:4" ht="15.75" customHeight="1">
      <c r="A5" s="245"/>
      <c r="B5" s="249"/>
      <c r="C5" s="253"/>
      <c r="D5" s="257"/>
    </row>
    <row r="6" spans="1:4" ht="15.75" customHeight="1">
      <c r="A6" s="8" t="s">
        <v>11</v>
      </c>
      <c r="B6" s="9"/>
      <c r="C6" s="10"/>
      <c r="D6" s="11"/>
    </row>
    <row r="7" spans="1:4" ht="15.75" customHeight="1">
      <c r="A7" s="12" t="s">
        <v>12</v>
      </c>
      <c r="B7" s="13"/>
      <c r="C7" s="14"/>
      <c r="D7" s="15"/>
    </row>
    <row r="8" spans="1:4" ht="15.75" customHeight="1">
      <c r="A8" s="12" t="s">
        <v>13</v>
      </c>
      <c r="B8" s="16"/>
      <c r="C8" s="17"/>
      <c r="D8" s="18"/>
    </row>
    <row r="9" spans="1:4" ht="15.75" customHeight="1">
      <c r="A9" s="19" t="s">
        <v>97</v>
      </c>
      <c r="B9" s="20">
        <v>11009</v>
      </c>
      <c r="C9" s="21">
        <v>228216</v>
      </c>
      <c r="D9" s="22">
        <f aca="true" t="shared" si="0" ref="D9:D15">B9-C9</f>
        <v>-217207</v>
      </c>
    </row>
    <row r="10" spans="1:4" ht="15.75" customHeight="1">
      <c r="A10" s="23" t="s">
        <v>98</v>
      </c>
      <c r="B10" s="24">
        <v>48577450</v>
      </c>
      <c r="C10" s="25">
        <v>47037802</v>
      </c>
      <c r="D10" s="22">
        <f t="shared" si="0"/>
        <v>1539648</v>
      </c>
    </row>
    <row r="11" spans="1:4" ht="15.75" customHeight="1">
      <c r="A11" s="26" t="s">
        <v>99</v>
      </c>
      <c r="B11" s="24">
        <f>SUM(B12:B33)</f>
        <v>81358524</v>
      </c>
      <c r="C11" s="25">
        <f>SUM(C12:C33)</f>
        <v>74410317</v>
      </c>
      <c r="D11" s="22">
        <f t="shared" si="0"/>
        <v>6948207</v>
      </c>
    </row>
    <row r="12" spans="1:4" ht="15.75" customHeight="1">
      <c r="A12" s="27" t="s">
        <v>100</v>
      </c>
      <c r="B12" s="28">
        <v>17763300</v>
      </c>
      <c r="C12" s="29">
        <v>17507900</v>
      </c>
      <c r="D12" s="30">
        <f t="shared" si="0"/>
        <v>255400</v>
      </c>
    </row>
    <row r="13" spans="1:4" ht="15.75" customHeight="1">
      <c r="A13" s="27" t="s">
        <v>101</v>
      </c>
      <c r="B13" s="28">
        <v>500</v>
      </c>
      <c r="C13" s="29">
        <v>500</v>
      </c>
      <c r="D13" s="31">
        <f t="shared" si="0"/>
        <v>0</v>
      </c>
    </row>
    <row r="14" spans="1:4" ht="15.75" customHeight="1">
      <c r="A14" s="27" t="s">
        <v>102</v>
      </c>
      <c r="B14" s="32">
        <v>420836</v>
      </c>
      <c r="C14" s="33">
        <v>637595</v>
      </c>
      <c r="D14" s="31">
        <f t="shared" si="0"/>
        <v>-216759</v>
      </c>
    </row>
    <row r="15" spans="1:4" ht="15.75" customHeight="1">
      <c r="A15" s="27" t="s">
        <v>103</v>
      </c>
      <c r="B15" s="32">
        <v>7772632</v>
      </c>
      <c r="C15" s="33">
        <v>7098811</v>
      </c>
      <c r="D15" s="31">
        <f t="shared" si="0"/>
        <v>673821</v>
      </c>
    </row>
    <row r="16" spans="1:4" ht="15.75" customHeight="1">
      <c r="A16" s="27" t="s">
        <v>104</v>
      </c>
      <c r="B16" s="32">
        <v>3738600</v>
      </c>
      <c r="C16" s="33">
        <v>3933520</v>
      </c>
      <c r="D16" s="31">
        <f>B16-C16</f>
        <v>-194920</v>
      </c>
    </row>
    <row r="17" spans="1:4" ht="15.75" customHeight="1">
      <c r="A17" s="27" t="s">
        <v>105</v>
      </c>
      <c r="B17" s="32">
        <v>818320</v>
      </c>
      <c r="C17" s="33">
        <v>1212872</v>
      </c>
      <c r="D17" s="31">
        <f>B17-C17</f>
        <v>-394552</v>
      </c>
    </row>
    <row r="18" spans="1:4" ht="13.5">
      <c r="A18" s="27" t="s">
        <v>106</v>
      </c>
      <c r="B18" s="32">
        <v>216097</v>
      </c>
      <c r="C18" s="33">
        <v>4339641</v>
      </c>
      <c r="D18" s="31">
        <f>B18-C18</f>
        <v>-4123544</v>
      </c>
    </row>
    <row r="19" spans="1:4" ht="13.5">
      <c r="A19" s="36" t="s">
        <v>107</v>
      </c>
      <c r="B19" s="32">
        <v>439560</v>
      </c>
      <c r="C19" s="33">
        <v>0</v>
      </c>
      <c r="D19" s="31">
        <f>B19-C19</f>
        <v>439560</v>
      </c>
    </row>
    <row r="20" spans="1:4" ht="15.75" customHeight="1">
      <c r="A20" s="34" t="s">
        <v>108</v>
      </c>
      <c r="B20" s="32">
        <v>7695347</v>
      </c>
      <c r="C20" s="33">
        <v>6301652</v>
      </c>
      <c r="D20" s="31">
        <f aca="true" t="shared" si="1" ref="D20:D26">B20-C20</f>
        <v>1393695</v>
      </c>
    </row>
    <row r="21" spans="1:4" ht="15.75" customHeight="1">
      <c r="A21" s="27" t="s">
        <v>109</v>
      </c>
      <c r="B21" s="32">
        <v>7497360</v>
      </c>
      <c r="C21" s="33">
        <v>14791680</v>
      </c>
      <c r="D21" s="31">
        <f t="shared" si="1"/>
        <v>-7294320</v>
      </c>
    </row>
    <row r="22" spans="1:4" ht="15.75" customHeight="1">
      <c r="A22" s="27" t="s">
        <v>110</v>
      </c>
      <c r="B22" s="32">
        <v>385928</v>
      </c>
      <c r="C22" s="33">
        <v>534644</v>
      </c>
      <c r="D22" s="31">
        <f t="shared" si="1"/>
        <v>-148716</v>
      </c>
    </row>
    <row r="23" spans="1:4" ht="15.75" customHeight="1">
      <c r="A23" s="35" t="s">
        <v>111</v>
      </c>
      <c r="B23" s="32">
        <v>0</v>
      </c>
      <c r="C23" s="33">
        <v>0</v>
      </c>
      <c r="D23" s="31">
        <f t="shared" si="1"/>
        <v>0</v>
      </c>
    </row>
    <row r="24" spans="1:4" ht="15.75" customHeight="1">
      <c r="A24" s="27" t="s">
        <v>112</v>
      </c>
      <c r="B24" s="32">
        <v>18954</v>
      </c>
      <c r="C24" s="33">
        <v>5292</v>
      </c>
      <c r="D24" s="31">
        <f t="shared" si="1"/>
        <v>13662</v>
      </c>
    </row>
    <row r="25" spans="1:4" ht="15.75" customHeight="1">
      <c r="A25" s="36" t="s">
        <v>113</v>
      </c>
      <c r="B25" s="32">
        <v>0</v>
      </c>
      <c r="C25" s="33">
        <v>1478000</v>
      </c>
      <c r="D25" s="31">
        <f t="shared" si="1"/>
        <v>-1478000</v>
      </c>
    </row>
    <row r="26" spans="1:4" ht="15.75" customHeight="1">
      <c r="A26" s="27" t="s">
        <v>114</v>
      </c>
      <c r="B26" s="32">
        <v>564352</v>
      </c>
      <c r="C26" s="33">
        <v>0</v>
      </c>
      <c r="D26" s="31">
        <f t="shared" si="1"/>
        <v>564352</v>
      </c>
    </row>
    <row r="27" spans="1:4" ht="15.75" customHeight="1">
      <c r="A27" s="27" t="s">
        <v>115</v>
      </c>
      <c r="B27" s="32">
        <v>3645000</v>
      </c>
      <c r="C27" s="33">
        <v>2430000</v>
      </c>
      <c r="D27" s="31">
        <f aca="true" t="shared" si="2" ref="D27:D32">B27-C27</f>
        <v>1215000</v>
      </c>
    </row>
    <row r="28" spans="1:4" ht="15.75" customHeight="1">
      <c r="A28" s="27" t="s">
        <v>116</v>
      </c>
      <c r="B28" s="32">
        <v>10481400</v>
      </c>
      <c r="C28" s="33">
        <v>5670000</v>
      </c>
      <c r="D28" s="31">
        <f t="shared" si="2"/>
        <v>4811400</v>
      </c>
    </row>
    <row r="29" spans="1:4" ht="15.75" customHeight="1">
      <c r="A29" s="27" t="s">
        <v>117</v>
      </c>
      <c r="B29" s="32">
        <v>313200</v>
      </c>
      <c r="C29" s="33">
        <v>735480</v>
      </c>
      <c r="D29" s="31">
        <f t="shared" si="2"/>
        <v>-422280</v>
      </c>
    </row>
    <row r="30" spans="1:4" ht="15.75" customHeight="1">
      <c r="A30" s="27" t="s">
        <v>118</v>
      </c>
      <c r="B30" s="32">
        <v>0</v>
      </c>
      <c r="C30" s="33">
        <v>1000000</v>
      </c>
      <c r="D30" s="31">
        <f t="shared" si="2"/>
        <v>-1000000</v>
      </c>
    </row>
    <row r="31" spans="1:4" ht="15.75" customHeight="1">
      <c r="A31" s="27" t="s">
        <v>119</v>
      </c>
      <c r="B31" s="32">
        <v>18627138</v>
      </c>
      <c r="C31" s="33">
        <v>6722730</v>
      </c>
      <c r="D31" s="31">
        <f t="shared" si="2"/>
        <v>11904408</v>
      </c>
    </row>
    <row r="32" spans="1:4" ht="15.75" customHeight="1">
      <c r="A32" s="27" t="s">
        <v>120</v>
      </c>
      <c r="B32" s="32">
        <v>950000</v>
      </c>
      <c r="C32" s="33">
        <v>0</v>
      </c>
      <c r="D32" s="31">
        <f t="shared" si="2"/>
        <v>950000</v>
      </c>
    </row>
    <row r="33" spans="1:4" ht="15.75" customHeight="1">
      <c r="A33" s="27" t="s">
        <v>121</v>
      </c>
      <c r="B33" s="37">
        <v>10000</v>
      </c>
      <c r="C33" s="38">
        <v>10000</v>
      </c>
      <c r="D33" s="39">
        <f aca="true" t="shared" si="3" ref="D33:D53">B33-C33</f>
        <v>0</v>
      </c>
    </row>
    <row r="34" spans="1:4" ht="15.75" customHeight="1">
      <c r="A34" s="26" t="s">
        <v>122</v>
      </c>
      <c r="B34" s="24">
        <v>0</v>
      </c>
      <c r="C34" s="25">
        <v>0</v>
      </c>
      <c r="D34" s="22">
        <f t="shared" si="3"/>
        <v>0</v>
      </c>
    </row>
    <row r="35" spans="1:4" ht="15.75" customHeight="1">
      <c r="A35" s="40" t="s">
        <v>123</v>
      </c>
      <c r="B35" s="24">
        <v>100000</v>
      </c>
      <c r="C35" s="25">
        <v>0</v>
      </c>
      <c r="D35" s="22">
        <f t="shared" si="3"/>
        <v>100000</v>
      </c>
    </row>
    <row r="36" spans="1:4" ht="15.75" customHeight="1">
      <c r="A36" s="26" t="s">
        <v>124</v>
      </c>
      <c r="B36" s="24">
        <f>B37+B38</f>
        <v>1890559</v>
      </c>
      <c r="C36" s="25">
        <f>C37+C38</f>
        <v>1470460</v>
      </c>
      <c r="D36" s="22">
        <f t="shared" si="3"/>
        <v>420099</v>
      </c>
    </row>
    <row r="37" spans="1:4" ht="15.75" customHeight="1">
      <c r="A37" s="34" t="s">
        <v>125</v>
      </c>
      <c r="B37" s="41">
        <v>1089</v>
      </c>
      <c r="C37" s="42">
        <v>5401</v>
      </c>
      <c r="D37" s="30">
        <f t="shared" si="3"/>
        <v>-4312</v>
      </c>
    </row>
    <row r="38" spans="1:4" ht="15.75" customHeight="1">
      <c r="A38" s="43" t="s">
        <v>126</v>
      </c>
      <c r="B38" s="44">
        <v>1889470</v>
      </c>
      <c r="C38" s="45">
        <v>1465059</v>
      </c>
      <c r="D38" s="46">
        <f t="shared" si="3"/>
        <v>424411</v>
      </c>
    </row>
    <row r="39" spans="1:4" ht="15.75" customHeight="1">
      <c r="A39" s="47" t="s">
        <v>42</v>
      </c>
      <c r="B39" s="79">
        <f>SUM(B9:B11)+SUM(B34:B36)</f>
        <v>131937542</v>
      </c>
      <c r="C39" s="48">
        <f>SUM(C9:C11)+SUM(C34:C36)</f>
        <v>123146795</v>
      </c>
      <c r="D39" s="49">
        <f t="shared" si="3"/>
        <v>8790747</v>
      </c>
    </row>
    <row r="40" spans="1:4" ht="15.75" customHeight="1">
      <c r="A40" s="8" t="s">
        <v>127</v>
      </c>
      <c r="B40" s="50"/>
      <c r="C40" s="51"/>
      <c r="D40" s="52"/>
    </row>
    <row r="41" spans="1:4" ht="15.75" customHeight="1">
      <c r="A41" s="26" t="s">
        <v>128</v>
      </c>
      <c r="B41" s="24">
        <f>SUM(B42:B90)</f>
        <v>104859420</v>
      </c>
      <c r="C41" s="25">
        <f>SUM(C42:C90)</f>
        <v>88993344</v>
      </c>
      <c r="D41" s="22">
        <f t="shared" si="3"/>
        <v>15866076</v>
      </c>
    </row>
    <row r="42" spans="1:4" ht="15.75" customHeight="1">
      <c r="A42" s="34" t="s">
        <v>129</v>
      </c>
      <c r="B42" s="53">
        <v>1710927</v>
      </c>
      <c r="C42" s="54">
        <v>2253878</v>
      </c>
      <c r="D42" s="55">
        <f t="shared" si="3"/>
        <v>-542951</v>
      </c>
    </row>
    <row r="43" spans="1:4" ht="15.75" customHeight="1">
      <c r="A43" s="27" t="s">
        <v>130</v>
      </c>
      <c r="B43" s="32">
        <v>2929496</v>
      </c>
      <c r="C43" s="33">
        <v>2209508</v>
      </c>
      <c r="D43" s="31">
        <f t="shared" si="3"/>
        <v>719988</v>
      </c>
    </row>
    <row r="44" spans="1:4" ht="15.75" customHeight="1">
      <c r="A44" s="27" t="s">
        <v>131</v>
      </c>
      <c r="B44" s="32">
        <v>1325205</v>
      </c>
      <c r="C44" s="33">
        <v>1162586</v>
      </c>
      <c r="D44" s="31">
        <f t="shared" si="3"/>
        <v>162619</v>
      </c>
    </row>
    <row r="45" spans="1:4" ht="15.75" customHeight="1">
      <c r="A45" s="27" t="s">
        <v>132</v>
      </c>
      <c r="B45" s="32">
        <v>1202226</v>
      </c>
      <c r="C45" s="33">
        <v>1264613</v>
      </c>
      <c r="D45" s="31">
        <f t="shared" si="3"/>
        <v>-62387</v>
      </c>
    </row>
    <row r="46" spans="1:4" ht="15.75" customHeight="1">
      <c r="A46" s="27" t="s">
        <v>133</v>
      </c>
      <c r="B46" s="32">
        <v>343446</v>
      </c>
      <c r="C46" s="33">
        <v>329792</v>
      </c>
      <c r="D46" s="31">
        <f t="shared" si="3"/>
        <v>13654</v>
      </c>
    </row>
    <row r="47" spans="1:4" ht="15.75" customHeight="1">
      <c r="A47" s="27" t="s">
        <v>134</v>
      </c>
      <c r="B47" s="32">
        <v>414629</v>
      </c>
      <c r="C47" s="33">
        <v>699244</v>
      </c>
      <c r="D47" s="31">
        <f t="shared" si="3"/>
        <v>-284615</v>
      </c>
    </row>
    <row r="48" spans="1:4" ht="15.75" customHeight="1">
      <c r="A48" s="27" t="s">
        <v>135</v>
      </c>
      <c r="B48" s="32">
        <v>141610</v>
      </c>
      <c r="C48" s="33">
        <v>239418</v>
      </c>
      <c r="D48" s="31">
        <f t="shared" si="3"/>
        <v>-97808</v>
      </c>
    </row>
    <row r="49" spans="1:4" ht="15.75" customHeight="1">
      <c r="A49" s="27" t="s">
        <v>136</v>
      </c>
      <c r="B49" s="32">
        <v>6700</v>
      </c>
      <c r="C49" s="33">
        <v>225716</v>
      </c>
      <c r="D49" s="31">
        <f t="shared" si="3"/>
        <v>-219016</v>
      </c>
    </row>
    <row r="50" spans="1:4" ht="15.75" customHeight="1">
      <c r="A50" s="27" t="s">
        <v>137</v>
      </c>
      <c r="B50" s="32">
        <v>300000</v>
      </c>
      <c r="C50" s="33">
        <v>316000</v>
      </c>
      <c r="D50" s="31">
        <f t="shared" si="3"/>
        <v>-16000</v>
      </c>
    </row>
    <row r="51" spans="1:4" ht="15.75" customHeight="1">
      <c r="A51" s="27" t="s">
        <v>138</v>
      </c>
      <c r="B51" s="32">
        <v>12877972</v>
      </c>
      <c r="C51" s="33">
        <v>13230532</v>
      </c>
      <c r="D51" s="31">
        <f t="shared" si="3"/>
        <v>-352560</v>
      </c>
    </row>
    <row r="52" spans="1:4" ht="15.75" customHeight="1">
      <c r="A52" s="27" t="s">
        <v>139</v>
      </c>
      <c r="B52" s="32">
        <v>1255964</v>
      </c>
      <c r="C52" s="33">
        <v>1122198</v>
      </c>
      <c r="D52" s="31">
        <f t="shared" si="3"/>
        <v>133766</v>
      </c>
    </row>
    <row r="53" spans="1:4" ht="15.75" customHeight="1">
      <c r="A53" s="27" t="s">
        <v>140</v>
      </c>
      <c r="B53" s="32">
        <v>394</v>
      </c>
      <c r="C53" s="33">
        <v>0</v>
      </c>
      <c r="D53" s="31">
        <f t="shared" si="3"/>
        <v>394</v>
      </c>
    </row>
    <row r="54" spans="1:4" ht="15.75" customHeight="1">
      <c r="A54" s="27" t="s">
        <v>141</v>
      </c>
      <c r="B54" s="32">
        <v>846</v>
      </c>
      <c r="C54" s="33">
        <v>8856</v>
      </c>
      <c r="D54" s="31">
        <f aca="true" t="shared" si="4" ref="D54:D59">B54-C54</f>
        <v>-8010</v>
      </c>
    </row>
    <row r="55" spans="1:4" ht="15.75" customHeight="1">
      <c r="A55" s="27" t="s">
        <v>142</v>
      </c>
      <c r="B55" s="32">
        <v>1227534</v>
      </c>
      <c r="C55" s="33">
        <v>1101778</v>
      </c>
      <c r="D55" s="31">
        <f t="shared" si="4"/>
        <v>125756</v>
      </c>
    </row>
    <row r="56" spans="1:4" ht="15.75" customHeight="1">
      <c r="A56" s="27" t="s">
        <v>143</v>
      </c>
      <c r="B56" s="32">
        <v>2039602</v>
      </c>
      <c r="C56" s="33">
        <v>1850851</v>
      </c>
      <c r="D56" s="31">
        <f t="shared" si="4"/>
        <v>188751</v>
      </c>
    </row>
    <row r="57" spans="1:4" ht="15.75" customHeight="1">
      <c r="A57" s="27" t="s">
        <v>144</v>
      </c>
      <c r="B57" s="32">
        <v>516885</v>
      </c>
      <c r="C57" s="33">
        <v>678395</v>
      </c>
      <c r="D57" s="31">
        <f t="shared" si="4"/>
        <v>-161510</v>
      </c>
    </row>
    <row r="58" spans="1:4" ht="15.75" customHeight="1">
      <c r="A58" s="27" t="s">
        <v>145</v>
      </c>
      <c r="B58" s="32">
        <v>1704</v>
      </c>
      <c r="C58" s="33">
        <v>427395</v>
      </c>
      <c r="D58" s="31">
        <f t="shared" si="4"/>
        <v>-425691</v>
      </c>
    </row>
    <row r="59" spans="1:4" ht="15.75" customHeight="1">
      <c r="A59" s="27" t="s">
        <v>146</v>
      </c>
      <c r="B59" s="32">
        <v>235121</v>
      </c>
      <c r="C59" s="33">
        <v>0</v>
      </c>
      <c r="D59" s="31">
        <f t="shared" si="4"/>
        <v>235121</v>
      </c>
    </row>
    <row r="60" spans="1:4" ht="15.75" customHeight="1">
      <c r="A60" s="27" t="s">
        <v>147</v>
      </c>
      <c r="B60" s="32">
        <v>250033</v>
      </c>
      <c r="C60" s="33">
        <v>814068</v>
      </c>
      <c r="D60" s="31">
        <f>B60-C60</f>
        <v>-564035</v>
      </c>
    </row>
    <row r="61" spans="1:4" ht="15.75" customHeight="1">
      <c r="A61" s="27" t="s">
        <v>148</v>
      </c>
      <c r="B61" s="32">
        <v>3158715</v>
      </c>
      <c r="C61" s="33">
        <v>5558329</v>
      </c>
      <c r="D61" s="31">
        <f>B61-C61</f>
        <v>-2399614</v>
      </c>
    </row>
    <row r="62" spans="1:4" ht="15.75" customHeight="1">
      <c r="A62" s="27" t="s">
        <v>149</v>
      </c>
      <c r="B62" s="32">
        <v>196379</v>
      </c>
      <c r="C62" s="33">
        <v>315034</v>
      </c>
      <c r="D62" s="31">
        <f aca="true" t="shared" si="5" ref="D62:D71">B62-C62</f>
        <v>-118655</v>
      </c>
    </row>
    <row r="63" spans="1:4" ht="15.75" customHeight="1">
      <c r="A63" s="27" t="s">
        <v>150</v>
      </c>
      <c r="B63" s="32">
        <v>146128</v>
      </c>
      <c r="C63" s="33">
        <v>105638</v>
      </c>
      <c r="D63" s="31">
        <f t="shared" si="5"/>
        <v>40490</v>
      </c>
    </row>
    <row r="64" spans="1:4" ht="15.75" customHeight="1">
      <c r="A64" s="27" t="s">
        <v>151</v>
      </c>
      <c r="B64" s="56">
        <v>30000</v>
      </c>
      <c r="C64" s="57">
        <v>51000</v>
      </c>
      <c r="D64" s="31">
        <f t="shared" si="5"/>
        <v>-21000</v>
      </c>
    </row>
    <row r="65" spans="1:4" ht="15.75" customHeight="1">
      <c r="A65" s="27" t="s">
        <v>152</v>
      </c>
      <c r="B65" s="56">
        <v>0</v>
      </c>
      <c r="C65" s="57">
        <v>1417214</v>
      </c>
      <c r="D65" s="31">
        <f t="shared" si="5"/>
        <v>-1417214</v>
      </c>
    </row>
    <row r="66" spans="1:4" ht="15.75" customHeight="1">
      <c r="A66" s="35" t="s">
        <v>153</v>
      </c>
      <c r="B66" s="56">
        <v>0</v>
      </c>
      <c r="C66" s="57">
        <v>0</v>
      </c>
      <c r="D66" s="31">
        <f t="shared" si="5"/>
        <v>0</v>
      </c>
    </row>
    <row r="67" spans="1:4" ht="15.75" customHeight="1">
      <c r="A67" s="27" t="s">
        <v>154</v>
      </c>
      <c r="B67" s="32">
        <v>58144</v>
      </c>
      <c r="C67" s="33">
        <v>276144</v>
      </c>
      <c r="D67" s="31">
        <f t="shared" si="5"/>
        <v>-218000</v>
      </c>
    </row>
    <row r="68" spans="1:4" ht="15.75" customHeight="1">
      <c r="A68" s="27" t="s">
        <v>155</v>
      </c>
      <c r="B68" s="32">
        <v>2748391</v>
      </c>
      <c r="C68" s="33">
        <v>0</v>
      </c>
      <c r="D68" s="31">
        <f t="shared" si="5"/>
        <v>2748391</v>
      </c>
    </row>
    <row r="69" spans="1:4" ht="15.75" customHeight="1">
      <c r="A69" s="27" t="s">
        <v>156</v>
      </c>
      <c r="B69" s="28">
        <v>270000</v>
      </c>
      <c r="C69" s="29">
        <v>381136</v>
      </c>
      <c r="D69" s="31">
        <f t="shared" si="5"/>
        <v>-111136</v>
      </c>
    </row>
    <row r="70" spans="1:4" ht="15.75" customHeight="1">
      <c r="A70" s="27" t="s">
        <v>157</v>
      </c>
      <c r="B70" s="32">
        <v>3545392</v>
      </c>
      <c r="C70" s="33">
        <v>890693</v>
      </c>
      <c r="D70" s="31">
        <f t="shared" si="5"/>
        <v>2654699</v>
      </c>
    </row>
    <row r="71" spans="1:4" ht="15.75" customHeight="1">
      <c r="A71" s="27" t="s">
        <v>158</v>
      </c>
      <c r="B71" s="32">
        <v>30000</v>
      </c>
      <c r="C71" s="33">
        <v>340000</v>
      </c>
      <c r="D71" s="31">
        <f t="shared" si="5"/>
        <v>-310000</v>
      </c>
    </row>
    <row r="72" spans="1:4" ht="15.75" customHeight="1">
      <c r="A72" s="27" t="s">
        <v>159</v>
      </c>
      <c r="B72" s="32">
        <v>19548000</v>
      </c>
      <c r="C72" s="33">
        <v>6501600</v>
      </c>
      <c r="D72" s="31">
        <f>B72-C72</f>
        <v>13046400</v>
      </c>
    </row>
    <row r="73" spans="1:4" ht="15.75" customHeight="1">
      <c r="A73" s="27" t="s">
        <v>160</v>
      </c>
      <c r="B73" s="32">
        <v>948719</v>
      </c>
      <c r="C73" s="33">
        <v>0</v>
      </c>
      <c r="D73" s="31">
        <f>B73-C73</f>
        <v>948719</v>
      </c>
    </row>
    <row r="74" spans="1:4" ht="15.75" customHeight="1">
      <c r="A74" s="43" t="s">
        <v>161</v>
      </c>
      <c r="B74" s="58">
        <v>334228</v>
      </c>
      <c r="C74" s="59">
        <v>99280</v>
      </c>
      <c r="D74" s="60">
        <f>B74-C74</f>
        <v>234948</v>
      </c>
    </row>
    <row r="75" spans="1:4" ht="15.75" customHeight="1">
      <c r="A75" s="61"/>
      <c r="B75" s="62"/>
      <c r="C75" s="62"/>
      <c r="D75" s="7" t="s">
        <v>162</v>
      </c>
    </row>
    <row r="76" spans="1:4" ht="15.75" customHeight="1">
      <c r="A76" s="246" t="s">
        <v>4</v>
      </c>
      <c r="B76" s="250" t="s">
        <v>8</v>
      </c>
      <c r="C76" s="254" t="s">
        <v>9</v>
      </c>
      <c r="D76" s="258" t="s">
        <v>10</v>
      </c>
    </row>
    <row r="77" spans="1:4" ht="15.75" customHeight="1">
      <c r="A77" s="247"/>
      <c r="B77" s="251"/>
      <c r="C77" s="255"/>
      <c r="D77" s="259"/>
    </row>
    <row r="78" spans="1:4" ht="15.75" customHeight="1">
      <c r="A78" s="63" t="s">
        <v>163</v>
      </c>
      <c r="B78" s="64">
        <v>28478098</v>
      </c>
      <c r="C78" s="65">
        <v>27913871</v>
      </c>
      <c r="D78" s="66">
        <f aca="true" t="shared" si="6" ref="D78:D120">B78-C78</f>
        <v>564227</v>
      </c>
    </row>
    <row r="79" spans="1:4" ht="15.75" customHeight="1">
      <c r="A79" s="67" t="s">
        <v>164</v>
      </c>
      <c r="B79" s="64">
        <v>514894</v>
      </c>
      <c r="C79" s="65">
        <v>249973</v>
      </c>
      <c r="D79" s="31">
        <f t="shared" si="6"/>
        <v>264921</v>
      </c>
    </row>
    <row r="80" spans="1:4" ht="15.75" customHeight="1">
      <c r="A80" s="67" t="s">
        <v>165</v>
      </c>
      <c r="B80" s="68">
        <v>4671829</v>
      </c>
      <c r="C80" s="69">
        <v>4066567</v>
      </c>
      <c r="D80" s="31">
        <f t="shared" si="6"/>
        <v>605262</v>
      </c>
    </row>
    <row r="81" spans="1:4" ht="15.75" customHeight="1">
      <c r="A81" s="67" t="s">
        <v>166</v>
      </c>
      <c r="B81" s="68">
        <v>746779</v>
      </c>
      <c r="C81" s="69">
        <v>666453</v>
      </c>
      <c r="D81" s="31">
        <f t="shared" si="6"/>
        <v>80326</v>
      </c>
    </row>
    <row r="82" spans="1:4" ht="15.75" customHeight="1">
      <c r="A82" s="67" t="s">
        <v>167</v>
      </c>
      <c r="B82" s="68">
        <v>1050463</v>
      </c>
      <c r="C82" s="69">
        <v>1081696</v>
      </c>
      <c r="D82" s="31">
        <f t="shared" si="6"/>
        <v>-31233</v>
      </c>
    </row>
    <row r="83" spans="1:4" ht="15.75" customHeight="1">
      <c r="A83" s="67" t="s">
        <v>168</v>
      </c>
      <c r="B83" s="68">
        <v>21097</v>
      </c>
      <c r="C83" s="69">
        <v>279523</v>
      </c>
      <c r="D83" s="31">
        <f t="shared" si="6"/>
        <v>-258426</v>
      </c>
    </row>
    <row r="84" spans="1:4" ht="15.75" customHeight="1">
      <c r="A84" s="67" t="s">
        <v>169</v>
      </c>
      <c r="B84" s="68">
        <v>855428</v>
      </c>
      <c r="C84" s="69">
        <v>883257</v>
      </c>
      <c r="D84" s="31">
        <f t="shared" si="6"/>
        <v>-27829</v>
      </c>
    </row>
    <row r="85" spans="1:4" ht="15.75" customHeight="1">
      <c r="A85" s="67" t="s">
        <v>170</v>
      </c>
      <c r="B85" s="68">
        <v>440840</v>
      </c>
      <c r="C85" s="69">
        <v>564790</v>
      </c>
      <c r="D85" s="31">
        <f t="shared" si="6"/>
        <v>-123950</v>
      </c>
    </row>
    <row r="86" spans="1:4" ht="15.75" customHeight="1">
      <c r="A86" s="67" t="s">
        <v>171</v>
      </c>
      <c r="B86" s="68">
        <v>455153</v>
      </c>
      <c r="C86" s="69">
        <v>470180</v>
      </c>
      <c r="D86" s="31">
        <f t="shared" si="6"/>
        <v>-15027</v>
      </c>
    </row>
    <row r="87" spans="1:4" ht="15.75" customHeight="1">
      <c r="A87" s="67" t="s">
        <v>172</v>
      </c>
      <c r="B87" s="68">
        <v>192235</v>
      </c>
      <c r="C87" s="69">
        <v>177515</v>
      </c>
      <c r="D87" s="31">
        <f t="shared" si="6"/>
        <v>14720</v>
      </c>
    </row>
    <row r="88" spans="1:4" ht="15.75" customHeight="1">
      <c r="A88" s="67" t="s">
        <v>173</v>
      </c>
      <c r="B88" s="68">
        <v>332064</v>
      </c>
      <c r="C88" s="69">
        <v>266369</v>
      </c>
      <c r="D88" s="31">
        <f t="shared" si="6"/>
        <v>65695</v>
      </c>
    </row>
    <row r="89" spans="1:4" ht="15.75" customHeight="1">
      <c r="A89" s="67" t="s">
        <v>174</v>
      </c>
      <c r="B89" s="68">
        <v>8837043</v>
      </c>
      <c r="C89" s="69">
        <v>8092615</v>
      </c>
      <c r="D89" s="31">
        <f t="shared" si="6"/>
        <v>744428</v>
      </c>
    </row>
    <row r="90" spans="1:4" ht="15.75" customHeight="1">
      <c r="A90" s="70" t="s">
        <v>175</v>
      </c>
      <c r="B90" s="71">
        <v>469107</v>
      </c>
      <c r="C90" s="72">
        <v>409639</v>
      </c>
      <c r="D90" s="39">
        <f t="shared" si="6"/>
        <v>59468</v>
      </c>
    </row>
    <row r="91" spans="1:4" ht="15.75" customHeight="1">
      <c r="A91" s="73" t="s">
        <v>176</v>
      </c>
      <c r="B91" s="24">
        <f>SUM(B92:B109)</f>
        <v>46097829</v>
      </c>
      <c r="C91" s="25">
        <f>SUM(C92:C109)</f>
        <v>49378568</v>
      </c>
      <c r="D91" s="22">
        <f t="shared" si="6"/>
        <v>-3280739</v>
      </c>
    </row>
    <row r="92" spans="1:4" ht="15.75" customHeight="1">
      <c r="A92" s="74" t="s">
        <v>177</v>
      </c>
      <c r="B92" s="41">
        <v>3206864</v>
      </c>
      <c r="C92" s="42">
        <v>3713860</v>
      </c>
      <c r="D92" s="55">
        <f t="shared" si="6"/>
        <v>-506996</v>
      </c>
    </row>
    <row r="93" spans="1:4" ht="15.75" customHeight="1">
      <c r="A93" s="74" t="s">
        <v>178</v>
      </c>
      <c r="B93" s="68">
        <v>2143576</v>
      </c>
      <c r="C93" s="69">
        <v>2412733</v>
      </c>
      <c r="D93" s="31">
        <f t="shared" si="6"/>
        <v>-269157</v>
      </c>
    </row>
    <row r="94" spans="1:4" ht="15.75" customHeight="1">
      <c r="A94" s="67" t="s">
        <v>179</v>
      </c>
      <c r="B94" s="68">
        <v>250752</v>
      </c>
      <c r="C94" s="69">
        <v>507772</v>
      </c>
      <c r="D94" s="31">
        <f t="shared" si="6"/>
        <v>-257020</v>
      </c>
    </row>
    <row r="95" spans="1:4" ht="15.75" customHeight="1">
      <c r="A95" s="67" t="s">
        <v>163</v>
      </c>
      <c r="B95" s="64">
        <v>20290021</v>
      </c>
      <c r="C95" s="65">
        <v>21379924</v>
      </c>
      <c r="D95" s="31">
        <f t="shared" si="6"/>
        <v>-1089903</v>
      </c>
    </row>
    <row r="96" spans="1:4" ht="15.75" customHeight="1">
      <c r="A96" s="67" t="s">
        <v>164</v>
      </c>
      <c r="B96" s="64">
        <v>710010</v>
      </c>
      <c r="C96" s="65">
        <v>271174</v>
      </c>
      <c r="D96" s="31">
        <f t="shared" si="6"/>
        <v>438836</v>
      </c>
    </row>
    <row r="97" spans="1:4" ht="15.75" customHeight="1">
      <c r="A97" s="67" t="s">
        <v>165</v>
      </c>
      <c r="B97" s="68">
        <v>2687492</v>
      </c>
      <c r="C97" s="69">
        <v>2679843</v>
      </c>
      <c r="D97" s="31">
        <f t="shared" si="6"/>
        <v>7649</v>
      </c>
    </row>
    <row r="98" spans="1:4" ht="15.75" customHeight="1">
      <c r="A98" s="67" t="s">
        <v>166</v>
      </c>
      <c r="B98" s="68">
        <v>1038992</v>
      </c>
      <c r="C98" s="69">
        <v>1012571</v>
      </c>
      <c r="D98" s="31">
        <f t="shared" si="6"/>
        <v>26421</v>
      </c>
    </row>
    <row r="99" spans="1:4" ht="15.75" customHeight="1">
      <c r="A99" s="67" t="s">
        <v>167</v>
      </c>
      <c r="B99" s="68">
        <v>1199996</v>
      </c>
      <c r="C99" s="69">
        <v>1462806</v>
      </c>
      <c r="D99" s="31">
        <f t="shared" si="6"/>
        <v>-262810</v>
      </c>
    </row>
    <row r="100" spans="1:4" ht="15.75" customHeight="1">
      <c r="A100" s="67" t="s">
        <v>168</v>
      </c>
      <c r="B100" s="68">
        <v>38466</v>
      </c>
      <c r="C100" s="69">
        <v>418999</v>
      </c>
      <c r="D100" s="31">
        <f t="shared" si="6"/>
        <v>-380533</v>
      </c>
    </row>
    <row r="101" spans="1:4" ht="15.75" customHeight="1">
      <c r="A101" s="67" t="s">
        <v>169</v>
      </c>
      <c r="B101" s="68">
        <v>1019884</v>
      </c>
      <c r="C101" s="69">
        <v>992055</v>
      </c>
      <c r="D101" s="31">
        <f t="shared" si="6"/>
        <v>27829</v>
      </c>
    </row>
    <row r="102" spans="1:4" ht="15.75" customHeight="1">
      <c r="A102" s="67" t="s">
        <v>170</v>
      </c>
      <c r="B102" s="68">
        <v>546105</v>
      </c>
      <c r="C102" s="69">
        <v>621527</v>
      </c>
      <c r="D102" s="31">
        <f t="shared" si="6"/>
        <v>-75422</v>
      </c>
    </row>
    <row r="103" spans="1:4" ht="15.75" customHeight="1">
      <c r="A103" s="67" t="s">
        <v>171</v>
      </c>
      <c r="B103" s="68">
        <v>551918</v>
      </c>
      <c r="C103" s="69">
        <v>526945</v>
      </c>
      <c r="D103" s="31">
        <f t="shared" si="6"/>
        <v>24973</v>
      </c>
    </row>
    <row r="104" spans="1:4" ht="15.75" customHeight="1">
      <c r="A104" s="67" t="s">
        <v>172</v>
      </c>
      <c r="B104" s="68">
        <v>278371</v>
      </c>
      <c r="C104" s="69">
        <v>337525</v>
      </c>
      <c r="D104" s="31">
        <f t="shared" si="6"/>
        <v>-59154</v>
      </c>
    </row>
    <row r="105" spans="1:4" ht="15.75" customHeight="1">
      <c r="A105" s="67" t="s">
        <v>173</v>
      </c>
      <c r="B105" s="68">
        <v>357287</v>
      </c>
      <c r="C105" s="69">
        <v>360103</v>
      </c>
      <c r="D105" s="31">
        <f t="shared" si="6"/>
        <v>-2816</v>
      </c>
    </row>
    <row r="106" spans="1:4" ht="15.75" customHeight="1">
      <c r="A106" s="67" t="s">
        <v>174</v>
      </c>
      <c r="B106" s="68">
        <v>8996533</v>
      </c>
      <c r="C106" s="69">
        <v>9633868</v>
      </c>
      <c r="D106" s="31">
        <f t="shared" si="6"/>
        <v>-637335</v>
      </c>
    </row>
    <row r="107" spans="1:4" ht="15.75" customHeight="1">
      <c r="A107" s="67" t="s">
        <v>180</v>
      </c>
      <c r="B107" s="68">
        <v>626889</v>
      </c>
      <c r="C107" s="69">
        <v>531847</v>
      </c>
      <c r="D107" s="31">
        <f t="shared" si="6"/>
        <v>95042</v>
      </c>
    </row>
    <row r="108" spans="1:4" ht="15.75" customHeight="1">
      <c r="A108" s="67" t="s">
        <v>181</v>
      </c>
      <c r="B108" s="68">
        <v>1639000</v>
      </c>
      <c r="C108" s="69">
        <v>1701100</v>
      </c>
      <c r="D108" s="31">
        <f t="shared" si="6"/>
        <v>-62100</v>
      </c>
    </row>
    <row r="109" spans="1:4" ht="15.75" customHeight="1">
      <c r="A109" s="75" t="s">
        <v>182</v>
      </c>
      <c r="B109" s="76">
        <v>515673</v>
      </c>
      <c r="C109" s="77">
        <v>813916</v>
      </c>
      <c r="D109" s="46">
        <f t="shared" si="6"/>
        <v>-298243</v>
      </c>
    </row>
    <row r="110" spans="1:4" ht="15.75" customHeight="1">
      <c r="A110" s="78" t="s">
        <v>183</v>
      </c>
      <c r="B110" s="79">
        <f>B41+B91</f>
        <v>150957249</v>
      </c>
      <c r="C110" s="48">
        <f>C41+C91</f>
        <v>138371912</v>
      </c>
      <c r="D110" s="49">
        <f t="shared" si="6"/>
        <v>12585337</v>
      </c>
    </row>
    <row r="111" spans="1:4" ht="15.75" customHeight="1">
      <c r="A111" s="80" t="s">
        <v>90</v>
      </c>
      <c r="B111" s="79">
        <f>B39-B110</f>
        <v>-19019707</v>
      </c>
      <c r="C111" s="48">
        <f>C39-C110</f>
        <v>-15225117</v>
      </c>
      <c r="D111" s="49">
        <f t="shared" si="6"/>
        <v>-3794590</v>
      </c>
    </row>
    <row r="112" spans="1:4" ht="15.75" customHeight="1">
      <c r="A112" s="81" t="s">
        <v>184</v>
      </c>
      <c r="B112" s="13"/>
      <c r="C112" s="14"/>
      <c r="D112" s="52"/>
    </row>
    <row r="113" spans="1:4" ht="15.75" customHeight="1">
      <c r="A113" s="82" t="s">
        <v>185</v>
      </c>
      <c r="B113" s="83">
        <v>0</v>
      </c>
      <c r="C113" s="84">
        <v>0</v>
      </c>
      <c r="D113" s="52">
        <f t="shared" si="6"/>
        <v>0</v>
      </c>
    </row>
    <row r="114" spans="1:4" ht="15.75" customHeight="1">
      <c r="A114" s="85" t="s">
        <v>186</v>
      </c>
      <c r="B114" s="86">
        <v>0</v>
      </c>
      <c r="C114" s="87">
        <v>0</v>
      </c>
      <c r="D114" s="88">
        <f t="shared" si="6"/>
        <v>0</v>
      </c>
    </row>
    <row r="115" spans="1:4" ht="15.75" customHeight="1">
      <c r="A115" s="89" t="s">
        <v>187</v>
      </c>
      <c r="B115" s="90">
        <f>B114</f>
        <v>0</v>
      </c>
      <c r="C115" s="91">
        <f>C114</f>
        <v>0</v>
      </c>
      <c r="D115" s="49">
        <f t="shared" si="6"/>
        <v>0</v>
      </c>
    </row>
    <row r="116" spans="1:4" ht="15.75" customHeight="1">
      <c r="A116" s="92" t="s">
        <v>188</v>
      </c>
      <c r="B116" s="93">
        <f>B111+B115</f>
        <v>-19019707</v>
      </c>
      <c r="C116" s="94">
        <f>C111+C115</f>
        <v>-15225117</v>
      </c>
      <c r="D116" s="49">
        <f t="shared" si="6"/>
        <v>-3794590</v>
      </c>
    </row>
    <row r="117" spans="1:4" ht="15.75" customHeight="1">
      <c r="A117" s="89" t="s">
        <v>189</v>
      </c>
      <c r="B117" s="95">
        <v>130000</v>
      </c>
      <c r="C117" s="96">
        <v>130000</v>
      </c>
      <c r="D117" s="49">
        <f t="shared" si="6"/>
        <v>0</v>
      </c>
    </row>
    <row r="118" spans="1:4" ht="15.75" customHeight="1">
      <c r="A118" s="97" t="s">
        <v>190</v>
      </c>
      <c r="B118" s="98">
        <f>B116-B117</f>
        <v>-19149707</v>
      </c>
      <c r="C118" s="99">
        <f>C116-C117</f>
        <v>-15355117</v>
      </c>
      <c r="D118" s="100">
        <f t="shared" si="6"/>
        <v>-3794590</v>
      </c>
    </row>
    <row r="119" spans="1:4" ht="15.75" customHeight="1">
      <c r="A119" s="101" t="s">
        <v>191</v>
      </c>
      <c r="B119" s="102">
        <v>209549504</v>
      </c>
      <c r="C119" s="103">
        <v>224904621</v>
      </c>
      <c r="D119" s="104">
        <f t="shared" si="6"/>
        <v>-15355117</v>
      </c>
    </row>
    <row r="120" spans="1:4" ht="15.75" customHeight="1">
      <c r="A120" s="105" t="s">
        <v>192</v>
      </c>
      <c r="B120" s="86">
        <f>B118+B119</f>
        <v>190399797</v>
      </c>
      <c r="C120" s="87">
        <f>C118+C119</f>
        <v>209549504</v>
      </c>
      <c r="D120" s="88">
        <f t="shared" si="6"/>
        <v>-19149707</v>
      </c>
    </row>
    <row r="121" spans="1:4" ht="15.75" customHeight="1">
      <c r="A121" s="8" t="s">
        <v>193</v>
      </c>
      <c r="B121" s="95"/>
      <c r="C121" s="96"/>
      <c r="D121" s="49"/>
    </row>
    <row r="122" spans="1:4" ht="15.75" customHeight="1">
      <c r="A122" s="97" t="s">
        <v>194</v>
      </c>
      <c r="B122" s="98">
        <v>1000000</v>
      </c>
      <c r="C122" s="99">
        <v>0</v>
      </c>
      <c r="D122" s="100">
        <v>0</v>
      </c>
    </row>
    <row r="123" spans="1:4" ht="15.75" customHeight="1">
      <c r="A123" s="101" t="s">
        <v>195</v>
      </c>
      <c r="B123" s="102">
        <v>1000000</v>
      </c>
      <c r="C123" s="103">
        <f>C121-C122</f>
        <v>0</v>
      </c>
      <c r="D123" s="104">
        <f>B123-C123</f>
        <v>1000000</v>
      </c>
    </row>
    <row r="124" spans="1:4" ht="15.75" customHeight="1">
      <c r="A124" s="101" t="s">
        <v>196</v>
      </c>
      <c r="B124" s="102">
        <v>0</v>
      </c>
      <c r="C124" s="103">
        <v>0</v>
      </c>
      <c r="D124" s="104">
        <f>B124-C124</f>
        <v>0</v>
      </c>
    </row>
    <row r="125" spans="1:4" ht="15.75" customHeight="1">
      <c r="A125" s="105" t="s">
        <v>197</v>
      </c>
      <c r="B125" s="86">
        <f>B123+B124</f>
        <v>1000000</v>
      </c>
      <c r="C125" s="87">
        <f>C123+C124</f>
        <v>0</v>
      </c>
      <c r="D125" s="88">
        <f>B125-C125</f>
        <v>1000000</v>
      </c>
    </row>
    <row r="126" spans="1:4" ht="15.75" customHeight="1">
      <c r="A126" s="80" t="s">
        <v>198</v>
      </c>
      <c r="B126" s="95">
        <f>B120+B125</f>
        <v>191399797</v>
      </c>
      <c r="C126" s="96">
        <f>C120+C125</f>
        <v>209549504</v>
      </c>
      <c r="D126" s="49">
        <f>B126-C126</f>
        <v>-18149707</v>
      </c>
    </row>
  </sheetData>
  <sheetProtection/>
  <mergeCells count="10">
    <mergeCell ref="A1:D1"/>
    <mergeCell ref="A2:D2"/>
    <mergeCell ref="A4:A5"/>
    <mergeCell ref="A76:A77"/>
    <mergeCell ref="B4:B5"/>
    <mergeCell ref="B76:B77"/>
    <mergeCell ref="C4:C5"/>
    <mergeCell ref="C76:C77"/>
    <mergeCell ref="D4:D5"/>
    <mergeCell ref="D76:D77"/>
  </mergeCells>
  <printOptions horizontalCentered="1"/>
  <pageMargins left="0.51" right="0.51" top="0.59" bottom="0.55" header="0.31" footer="0.31"/>
  <pageSetup horizontalDpi="600" verticalDpi="600" orientation="portrait" paperSize="9" scale="71" r:id="rId1"/>
  <rowBreaks count="1" manualBreakCount="1"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宇賀谷　潔</dc:creator>
  <cp:keywords/>
  <dc:description/>
  <cp:lastModifiedBy>kubo</cp:lastModifiedBy>
  <cp:lastPrinted>2018-02-01T05:48:45Z</cp:lastPrinted>
  <dcterms:created xsi:type="dcterms:W3CDTF">2000-07-17T00:41:46Z</dcterms:created>
  <dcterms:modified xsi:type="dcterms:W3CDTF">2018-02-01T05:49:51Z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